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" activeTab="1"/>
  </bookViews>
  <sheets>
    <sheet name="Đơn Đặt Hàng" sheetId="1" state="hidden" r:id="rId1"/>
    <sheet name="KINH ĐÔ" sheetId="2" r:id="rId2"/>
  </sheets>
  <definedNames>
    <definedName name="_xlnm._FilterDatabase" localSheetId="0" hidden="1">'Đơn Đặt Hàng'!$G$12:$G$45</definedName>
    <definedName name="_xlnm._FilterDatabase" localSheetId="1" hidden="1">'KINH ĐÔ'!$G$11:$G$92</definedName>
    <definedName name="_xlfn.IFNA" hidden="1">#NAME?</definedName>
    <definedName name="_xlnm.Print_Area" localSheetId="1">'KINH ĐÔ'!$A$1:$F$105</definedName>
  </definedNames>
  <calcPr fullCalcOnLoad="1"/>
</workbook>
</file>

<file path=xl/sharedStrings.xml><?xml version="1.0" encoding="utf-8"?>
<sst xmlns="http://schemas.openxmlformats.org/spreadsheetml/2006/main" count="295" uniqueCount="160">
  <si>
    <t>VNĐ</t>
  </si>
  <si>
    <t>Cái</t>
  </si>
  <si>
    <t xml:space="preserve">THÀNH TIỀN  </t>
  </si>
  <si>
    <t>SL</t>
  </si>
  <si>
    <t>GIÁ</t>
  </si>
  <si>
    <t xml:space="preserve">MÃ BÁNH </t>
  </si>
  <si>
    <t>XDX</t>
  </si>
  <si>
    <t>XMD</t>
  </si>
  <si>
    <t>SR1</t>
  </si>
  <si>
    <t>R1</t>
  </si>
  <si>
    <t>M1</t>
  </si>
  <si>
    <t>L1</t>
  </si>
  <si>
    <t>T1</t>
  </si>
  <si>
    <t>R</t>
  </si>
  <si>
    <t>M</t>
  </si>
  <si>
    <t>L</t>
  </si>
  <si>
    <t>T</t>
  </si>
  <si>
    <t xml:space="preserve"> GIÁ </t>
  </si>
  <si>
    <t>Hộp</t>
  </si>
  <si>
    <t>HNV</t>
  </si>
  <si>
    <t>HKD</t>
  </si>
  <si>
    <t>KC</t>
  </si>
  <si>
    <t xml:space="preserve">GIÁ </t>
  </si>
  <si>
    <t xml:space="preserve">Người liên hệ: </t>
  </si>
  <si>
    <t>Email:</t>
  </si>
  <si>
    <t>ĐT :</t>
  </si>
  <si>
    <t>MST:</t>
  </si>
  <si>
    <t xml:space="preserve">Địa chỉ: </t>
  </si>
  <si>
    <t xml:space="preserve">Tên KH: </t>
  </si>
  <si>
    <t>B</t>
  </si>
  <si>
    <t>Đậu xanh hạnh nhân</t>
  </si>
  <si>
    <t>Mè đen hạt dưa</t>
  </si>
  <si>
    <t>MÃ HỘP</t>
  </si>
  <si>
    <t>ĐV</t>
  </si>
  <si>
    <t>PLX6</t>
  </si>
  <si>
    <t>HND</t>
  </si>
  <si>
    <t>HV</t>
  </si>
  <si>
    <t>Gà quay sốt X.O ( 4 Trứng)</t>
  </si>
  <si>
    <t>Bào Ngư (2 Trứng ĐB)</t>
  </si>
  <si>
    <t>Gà quay sốt X.O (2 Trứng ĐB)</t>
  </si>
  <si>
    <t>Đậu xanh hạt dưa (2 Trứng ĐB)</t>
  </si>
  <si>
    <t>Sữa Dừa Hạt Dưa (2 Trứng ĐB)</t>
  </si>
  <si>
    <t>Hạt Sen Trà Xanh (2 Trứng ĐB)</t>
  </si>
  <si>
    <t>Khoai môn hạt sen (2 Trứng ĐB)</t>
  </si>
  <si>
    <t>Đậu Xanh lá dứa (2 Trứng ĐB)</t>
  </si>
  <si>
    <t>Đậu đỏ kiểu Nhật (2 Trứng ĐB)</t>
  </si>
  <si>
    <t>Gà quay jambon (1 trứng)</t>
  </si>
  <si>
    <t>Thập cẩm jambon (1 trứng)</t>
  </si>
  <si>
    <t>Thập cẩm lạp xưởng (1 trứng)</t>
  </si>
  <si>
    <t>Hạt sen (1 trứng)</t>
  </si>
  <si>
    <t>Đậu Xanh (1 trứng)</t>
  </si>
  <si>
    <t>Sữa Dừa (1 trứng)</t>
  </si>
  <si>
    <t>Hạt sen trà xanh (1 trứng)</t>
  </si>
  <si>
    <t>Sầu riêng (1 trứng)</t>
  </si>
  <si>
    <t>Đậu xanh lá dứa (1 trứng)</t>
  </si>
  <si>
    <t>Khoai môn (1 trứng)</t>
  </si>
  <si>
    <t>Đậu đỏ (1 trứng)</t>
  </si>
  <si>
    <t>Thập cẩm lạp xưởng (0 trứng)</t>
  </si>
  <si>
    <t>Đậu xanh (0 trứng)</t>
  </si>
  <si>
    <t>TỔNG CHIẾT KHẤU</t>
  </si>
  <si>
    <t>Ngày giao</t>
  </si>
  <si>
    <t>XHS</t>
  </si>
  <si>
    <t>Hạt sen hạt chia</t>
  </si>
  <si>
    <t>BÁNH THIẾU NHI</t>
  </si>
  <si>
    <t>(1)</t>
  </si>
  <si>
    <t>(2)</t>
  </si>
  <si>
    <t>(4)</t>
  </si>
  <si>
    <t>(3) = (1)+(2)</t>
  </si>
  <si>
    <t>(5)</t>
  </si>
  <si>
    <t>(6) = (4) +(5)</t>
  </si>
  <si>
    <t>(7) = (3) - (6)</t>
  </si>
  <si>
    <t>TỔNG THANH TOÁN</t>
  </si>
  <si>
    <t>THÀNH TIỀN TRĂNG VÀNG</t>
  </si>
  <si>
    <t>THÀNH TIỀN TRUYỀN THỐNG</t>
  </si>
  <si>
    <t>CHIẾT KHẤU TRĂNG VÀNG</t>
  </si>
  <si>
    <t>CHIẾT KHẤU TRUYỀN THỐNG</t>
  </si>
  <si>
    <t>TỔNG ĐƠN HÀNG</t>
  </si>
  <si>
    <t>Hạt Sen Dừa tươi (2 Trứng ĐB)</t>
  </si>
  <si>
    <t>Ghi chú:</t>
  </si>
  <si>
    <t>HNX</t>
  </si>
  <si>
    <t>HNAB</t>
  </si>
  <si>
    <t>PTTT:</t>
  </si>
  <si>
    <t>C1</t>
  </si>
  <si>
    <t>Cốm dừa</t>
  </si>
  <si>
    <t>HNG</t>
  </si>
  <si>
    <t>G2</t>
  </si>
  <si>
    <t>LAVA6</t>
  </si>
  <si>
    <t>LAVA3</t>
  </si>
  <si>
    <t>HNXD</t>
  </si>
  <si>
    <t>THU6X</t>
  </si>
  <si>
    <t>THU3X</t>
  </si>
  <si>
    <t>G4</t>
  </si>
  <si>
    <t>GYS</t>
  </si>
  <si>
    <t>T3</t>
  </si>
  <si>
    <t>T6</t>
  </si>
  <si>
    <t>HNHT</t>
  </si>
  <si>
    <t>HKV</t>
  </si>
  <si>
    <t>HNHP</t>
  </si>
  <si>
    <t>Bánh Dẻo hạt sen 1 trứng</t>
  </si>
  <si>
    <t>Bánh dẻo đậu xanh 1 trứng</t>
  </si>
  <si>
    <t>Bánh dẻo thập cẩm 0 trứng</t>
  </si>
  <si>
    <t>Bánh dẻo hạt sen 0 trứng</t>
  </si>
  <si>
    <t>Bánh dẻo đậu xanh 0 trứng</t>
  </si>
  <si>
    <t>Bánh dẻo sầu riêng 0 trứng</t>
  </si>
  <si>
    <t>Hộp 6 bánh trung thu Tuyết</t>
  </si>
  <si>
    <t>Hộp 3 bánh trung thu Tuyết</t>
  </si>
  <si>
    <t>Hộp 6 bánh LAVA trứng chảy</t>
  </si>
  <si>
    <t>Hộp 3 bánh LAVA trứng chảy</t>
  </si>
  <si>
    <t>Jambon xá xíu (2 Trứng ĐB)</t>
  </si>
  <si>
    <t>Lạp xưởng ngũ hạt (2 Trứng ĐB)</t>
  </si>
  <si>
    <t>BÁNH DẺO 180Gr</t>
  </si>
  <si>
    <t>BÁNH DẺO 230Gr</t>
  </si>
  <si>
    <t>BÁNH XANH - CHAY (150Gr)</t>
  </si>
  <si>
    <t>BÁNH NƯỚNG 4 TRỨNG (800Gr)</t>
  </si>
  <si>
    <t>BÁNH NƯỚNG ĐẶC BiỆT (210Gr)</t>
  </si>
  <si>
    <t>BÁNH NƯỚNG 1 TRỨNG (150Gr)</t>
  </si>
  <si>
    <t>BÁNH NƯỚNG 0 TRỨNG (150Gr)</t>
  </si>
  <si>
    <t>Bánh Dẻo jambon lạp xưởng (0 trứng)</t>
  </si>
  <si>
    <t>Bánh Dẻo hạt sen hạt dưa (1 trứng)</t>
  </si>
  <si>
    <t>Bánh Dẻo đậu xanh hạt dưa (1 trứng)</t>
  </si>
  <si>
    <t>Dẻo hạt sen hạt dưa (0 trứng)</t>
  </si>
  <si>
    <t>Dẻo đậu xanh hạt dưa (0 trứng)</t>
  </si>
  <si>
    <t>Bánh heo vàng (Nhân Phô Mai)</t>
  </si>
  <si>
    <t>BÁNH THU ĐẶC SẮC</t>
  </si>
  <si>
    <t>HỘP CAO CẤP TRĂNG VÀNG</t>
  </si>
  <si>
    <t>Hộp 6 bánh trung thu Xanh</t>
  </si>
  <si>
    <t>Hộp 3 bánh trung thu Xanh</t>
  </si>
  <si>
    <t>BLACK &amp; GOLD (4 bánh + trà)</t>
  </si>
  <si>
    <t>BLACK &amp; GOLD yến sào (4 bánh + trà)</t>
  </si>
  <si>
    <t>BLACK &amp; GOLD Hộp Sơn mài (6 bánh + trà)</t>
  </si>
  <si>
    <t>BLACK &amp; GOLD (2 bánh + trà)</t>
  </si>
  <si>
    <t>Hồng Ngọc Hưng Phú (8 bánh)</t>
  </si>
  <si>
    <t>Hồng Ngọc An Thịnh Đỏ (4 bánh)</t>
  </si>
  <si>
    <t>Hồng Ngọc An Phú Vàng (4 bánh)</t>
  </si>
  <si>
    <t>Hoàng Kim Vinh Hiển Đỏ (4 bánh + trà)</t>
  </si>
  <si>
    <t>Hoàng Kim Vinh Hoa Vàng (4 bánh + trà)</t>
  </si>
  <si>
    <t>Hồng Ngọc An Lành Xanh (4 bánh)</t>
  </si>
  <si>
    <t>Hồng Ngọc An Nhiên Xanh Dương (4 bánh)</t>
  </si>
  <si>
    <t>Hồng Ngọc Hưng Thịnh (6 bánh)</t>
  </si>
  <si>
    <t>Hồng Ngọc An Bình (4 bánh)</t>
  </si>
  <si>
    <t>Hồng Ngọc Tâm An Xanh (4 bánh CHAY)</t>
  </si>
  <si>
    <t>Thành Tiền</t>
  </si>
  <si>
    <t>Đơn Giá</t>
  </si>
  <si>
    <t>BÁNH TRUYỀN THỐNG</t>
  </si>
  <si>
    <t>BẢNG BÁO GIÁ BÁNH TRUNG THU KINH ĐÔ</t>
  </si>
  <si>
    <t xml:space="preserve">Theo yêu cầu, chúng tôi xin gửi Quý khách hàng tham khảo báo giá chi tiết về các loại Bánh Trung Thu như sau: </t>
  </si>
  <si>
    <t>Chân thành cảm ơn Quý Khách Hàng đã quan tâm đến các sản phẩm của Kinh Đô</t>
  </si>
  <si>
    <t>Người báo giá:</t>
  </si>
  <si>
    <t>Ngày xuất đơn</t>
  </si>
  <si>
    <t>Ngày giao:</t>
  </si>
  <si>
    <t>ĐVT</t>
  </si>
  <si>
    <t>Mã SP</t>
  </si>
  <si>
    <t>KD25</t>
  </si>
  <si>
    <t>SV1</t>
  </si>
  <si>
    <t>Bánh dẻo sữa dừa 0 trứng</t>
  </si>
  <si>
    <t>Cua bát bửu (1 trứng)</t>
  </si>
  <si>
    <t>Pha Lê Vạn Phúc Xanh (8 bánh)</t>
  </si>
  <si>
    <t>HỘP KINH ĐÔ 25 NĂM (bản giới hạn) (1 bánh 600g)</t>
  </si>
  <si>
    <r>
      <rPr>
        <b/>
        <sz val="10"/>
        <color indexed="8"/>
        <rFont val="Times New Roman"/>
        <family val="1"/>
      </rPr>
      <t>Nhà Phân Phối Bánh Trung Thu - SÔNG ĐÁY</t>
    </r>
    <r>
      <rPr>
        <sz val="10"/>
        <color indexed="8"/>
        <rFont val="Times New Roman"/>
        <family val="1"/>
      </rPr>
      <t xml:space="preserve">
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     Địa chỉ xuất HĐ: 212/20 Gót Chàng, Ấp Gót Chàng, X.An Nhơn, H.Củ Chi, TP.HCM
Địa chỉ công ty: 102/39 Phan Huy Ích, P.15, Tân Bình, HCM
                                  Website: www.banhtrungthu.org - Email: banhtrungthu.org@gmail.com</t>
    </r>
  </si>
  <si>
    <r>
      <rPr>
        <b/>
        <sz val="11"/>
        <color indexed="8"/>
        <rFont val="Times New Roman"/>
        <family val="1"/>
      </rPr>
      <t>Nhà Phân Phối Bánh Trung Thu - SÔNG ĐÁY</t>
    </r>
    <r>
      <rPr>
        <sz val="11"/>
        <color indexed="8"/>
        <rFont val="Times New Roman"/>
        <family val="1"/>
      </rPr>
      <t xml:space="preserve">
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   Địa chỉ xuất HĐ: 212/20 Gót Chàng, Ấp Gót Chàng, X.An Nhơn, H.Củ Chi, TP.HCM
Địa chỉ công ty: 102/39 Phan Huy Ích, P.15, Tân Bình, HCM
                                  Website: www.banhtrungthu.org - Email: banhtrungthu.org@gmail.com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</si>
</sst>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;[Red]#,##0"/>
    <numFmt numFmtId="181" formatCode="0.000"/>
    <numFmt numFmtId="182" formatCode="#.##0"/>
    <numFmt numFmtId="183" formatCode="_-* #,##0.0\ _₫_-;\-* #,##0.0\ _₫_-;_-* &quot;-&quot;??\ _₫_-;_-@_-"/>
    <numFmt numFmtId="184" formatCode="_-* #.##0.0\ _₫_-;\-* #.##0.0\ _₫_-;_-* &quot;-&quot;??\ _₫_-;_-@_-"/>
    <numFmt numFmtId="185" formatCode="_-* #.##0.\ _₫_-;\-* #.##0.\ _₫_-;_-* &quot;-&quot;??\ _₫_-;_-@_-"/>
    <numFmt numFmtId="186" formatCode="_-* #.##.\ _₫_-;\-* #.##.\ _₫_-;_-* &quot;-&quot;??\ _₫_-;_-@_ⴆ"/>
    <numFmt numFmtId="187" formatCode="_-* #.#.\ _₫_-;\-* #.#.\ _₫_-;_-* &quot;-&quot;??\ _₫_-;_-@_ⴆ"/>
    <numFmt numFmtId="188" formatCode="_-* #._₫_-;\-* #._₫_-;_-* &quot;-&quot;??\ _₫_-;_-@_ⴆ"/>
    <numFmt numFmtId="189" formatCode="mmm\-yyyy"/>
    <numFmt numFmtId="190" formatCode="[$-42A]dd\ mmmm\ yyyy"/>
    <numFmt numFmtId="191" formatCode="#.##0.00"/>
    <numFmt numFmtId="192" formatCode="_-* #.##0.00\ _₫_-;\-* #.##0.00\ _₫_-;_-* &quot;-&quot;??\ _₫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\,\ yyyy"/>
    <numFmt numFmtId="198" formatCode="[$-409]h:mm:ss\ AM/PM"/>
    <numFmt numFmtId="199" formatCode="_-* #,##0\ [$₫-42A]_-;\-* #,##0\ [$₫-42A]_-;_-* &quot;-&quot;\ [$₫-42A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10" xfId="53" applyFont="1" applyBorder="1" applyAlignment="1" applyProtection="1">
      <alignment horizontal="left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180" fontId="68" fillId="0" borderId="11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80" fontId="6" fillId="0" borderId="1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3" fontId="6" fillId="34" borderId="13" xfId="0" applyNumberFormat="1" applyFont="1" applyFill="1" applyBorder="1" applyAlignment="1" applyProtection="1">
      <alignment vertical="center" wrapText="1"/>
      <protection/>
    </xf>
    <xf numFmtId="3" fontId="6" fillId="34" borderId="14" xfId="0" applyNumberFormat="1" applyFont="1" applyFill="1" applyBorder="1" applyAlignment="1" applyProtection="1">
      <alignment vertical="center" wrapText="1"/>
      <protection/>
    </xf>
    <xf numFmtId="3" fontId="6" fillId="34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/>
      <protection/>
    </xf>
    <xf numFmtId="3" fontId="68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180" fontId="69" fillId="0" borderId="11" xfId="0" applyNumberFormat="1" applyFont="1" applyBorder="1" applyAlignment="1" applyProtection="1">
      <alignment/>
      <protection/>
    </xf>
    <xf numFmtId="180" fontId="69" fillId="0" borderId="11" xfId="0" applyNumberFormat="1" applyFont="1" applyBorder="1" applyAlignment="1" applyProtection="1">
      <alignment/>
      <protection/>
    </xf>
    <xf numFmtId="3" fontId="69" fillId="0" borderId="11" xfId="0" applyNumberFormat="1" applyFont="1" applyBorder="1" applyAlignment="1" applyProtection="1">
      <alignment/>
      <protection/>
    </xf>
    <xf numFmtId="180" fontId="70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8" fillId="0" borderId="11" xfId="0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 horizont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 quotePrefix="1">
      <alignment horizontal="center"/>
      <protection/>
    </xf>
    <xf numFmtId="0" fontId="68" fillId="0" borderId="11" xfId="0" applyFont="1" applyBorder="1" applyAlignment="1" applyProtection="1" quotePrefix="1">
      <alignment horizontal="center"/>
      <protection/>
    </xf>
    <xf numFmtId="181" fontId="70" fillId="0" borderId="11" xfId="0" applyNumberFormat="1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3" fontId="6" fillId="34" borderId="0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0" fontId="68" fillId="33" borderId="11" xfId="0" applyFont="1" applyFill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 horizontal="right"/>
      <protection/>
    </xf>
    <xf numFmtId="0" fontId="69" fillId="0" borderId="16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right"/>
      <protection/>
    </xf>
    <xf numFmtId="181" fontId="68" fillId="0" borderId="16" xfId="0" applyNumberFormat="1" applyFont="1" applyBorder="1" applyAlignment="1" applyProtection="1">
      <alignment horizontal="right" vertical="center"/>
      <protection/>
    </xf>
    <xf numFmtId="181" fontId="70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3" fillId="0" borderId="10" xfId="53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199" fontId="8" fillId="34" borderId="13" xfId="0" applyNumberFormat="1" applyFont="1" applyFill="1" applyBorder="1" applyAlignment="1" applyProtection="1">
      <alignment vertical="center" wrapText="1"/>
      <protection/>
    </xf>
    <xf numFmtId="0" fontId="75" fillId="33" borderId="11" xfId="0" applyFont="1" applyFill="1" applyBorder="1" applyAlignment="1" applyProtection="1">
      <alignment horizontal="center" vertical="center"/>
      <protection/>
    </xf>
    <xf numFmtId="199" fontId="8" fillId="34" borderId="14" xfId="0" applyNumberFormat="1" applyFont="1" applyFill="1" applyBorder="1" applyAlignment="1" applyProtection="1">
      <alignment vertical="center" wrapText="1"/>
      <protection/>
    </xf>
    <xf numFmtId="0" fontId="75" fillId="0" borderId="16" xfId="0" applyFont="1" applyBorder="1" applyAlignment="1" applyProtection="1">
      <alignment horizontal="right"/>
      <protection/>
    </xf>
    <xf numFmtId="0" fontId="76" fillId="0" borderId="11" xfId="0" applyFont="1" applyFill="1" applyBorder="1" applyAlignment="1" applyProtection="1">
      <alignment horizontal="right"/>
      <protection locked="0"/>
    </xf>
    <xf numFmtId="199" fontId="76" fillId="0" borderId="11" xfId="0" applyNumberFormat="1" applyFont="1" applyBorder="1" applyAlignment="1" applyProtection="1">
      <alignment/>
      <protection/>
    </xf>
    <xf numFmtId="199" fontId="76" fillId="0" borderId="11" xfId="0" applyNumberFormat="1" applyFont="1" applyBorder="1" applyAlignment="1" applyProtection="1">
      <alignment/>
      <protection/>
    </xf>
    <xf numFmtId="0" fontId="75" fillId="0" borderId="11" xfId="0" applyFont="1" applyBorder="1" applyAlignment="1" applyProtection="1" quotePrefix="1">
      <alignment horizontal="center"/>
      <protection/>
    </xf>
    <xf numFmtId="199" fontId="75" fillId="0" borderId="11" xfId="0" applyNumberFormat="1" applyFont="1" applyBorder="1" applyAlignment="1" applyProtection="1">
      <alignment/>
      <protection/>
    </xf>
    <xf numFmtId="181" fontId="75" fillId="0" borderId="16" xfId="0" applyNumberFormat="1" applyFont="1" applyBorder="1" applyAlignment="1" applyProtection="1">
      <alignment horizontal="right" vertical="center"/>
      <protection/>
    </xf>
    <xf numFmtId="181" fontId="77" fillId="0" borderId="11" xfId="0" applyNumberFormat="1" applyFont="1" applyBorder="1" applyAlignment="1" applyProtection="1">
      <alignment horizontal="center" vertical="center"/>
      <protection/>
    </xf>
    <xf numFmtId="199" fontId="77" fillId="0" borderId="11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0" fontId="14" fillId="7" borderId="18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4" fontId="73" fillId="0" borderId="0" xfId="53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7" borderId="11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vertical="center" wrapText="1"/>
      <protection/>
    </xf>
    <xf numFmtId="0" fontId="14" fillId="7" borderId="15" xfId="0" applyFont="1" applyFill="1" applyBorder="1" applyAlignment="1" applyProtection="1">
      <alignment horizontal="center"/>
      <protection locked="0"/>
    </xf>
    <xf numFmtId="0" fontId="78" fillId="0" borderId="16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181" fontId="79" fillId="0" borderId="16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>
      <alignment/>
    </xf>
    <xf numFmtId="0" fontId="75" fillId="0" borderId="11" xfId="0" applyFont="1" applyBorder="1" applyAlignment="1" applyProtection="1" quotePrefix="1">
      <alignment horizontal="left"/>
      <protection/>
    </xf>
    <xf numFmtId="0" fontId="75" fillId="0" borderId="11" xfId="0" applyFont="1" applyBorder="1" applyAlignment="1" applyProtection="1">
      <alignment horizontal="left"/>
      <protection/>
    </xf>
    <xf numFmtId="9" fontId="65" fillId="0" borderId="11" xfId="6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/>
    </xf>
    <xf numFmtId="9" fontId="69" fillId="0" borderId="11" xfId="6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85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990600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781050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8515625" style="0" customWidth="1"/>
    <col min="2" max="2" width="39.421875" style="0" customWidth="1"/>
    <col min="3" max="3" width="7.140625" style="0" customWidth="1"/>
    <col min="4" max="4" width="6.00390625" style="0" customWidth="1"/>
    <col min="5" max="5" width="11.7109375" style="0" customWidth="1"/>
    <col min="6" max="6" width="16.57421875" style="0" customWidth="1"/>
  </cols>
  <sheetData>
    <row r="1" spans="1:6" ht="120.75" customHeight="1">
      <c r="A1" s="113" t="s">
        <v>159</v>
      </c>
      <c r="B1" s="113"/>
      <c r="C1" s="113"/>
      <c r="D1" s="113"/>
      <c r="E1" s="113"/>
      <c r="F1" s="113"/>
    </row>
    <row r="2" spans="1:6" ht="20.25">
      <c r="A2" s="114" t="s">
        <v>144</v>
      </c>
      <c r="B2" s="114"/>
      <c r="C2" s="114"/>
      <c r="D2" s="114"/>
      <c r="E2" s="114"/>
      <c r="F2" s="115"/>
    </row>
    <row r="3" spans="1:6" ht="15">
      <c r="A3" s="116" t="s">
        <v>146</v>
      </c>
      <c r="B3" s="116"/>
      <c r="C3" s="116"/>
      <c r="D3" s="116"/>
      <c r="E3" s="116"/>
      <c r="F3" s="117"/>
    </row>
    <row r="4" spans="1:6" ht="15">
      <c r="A4" s="90" t="s">
        <v>28</v>
      </c>
      <c r="B4" s="118"/>
      <c r="C4" s="118"/>
      <c r="D4" s="118"/>
      <c r="E4" s="118"/>
      <c r="F4" s="118"/>
    </row>
    <row r="5" spans="1:6" ht="15">
      <c r="A5" s="90" t="s">
        <v>27</v>
      </c>
      <c r="B5" s="64"/>
      <c r="C5" s="119" t="s">
        <v>26</v>
      </c>
      <c r="D5" s="119"/>
      <c r="E5" s="111"/>
      <c r="F5" s="111"/>
    </row>
    <row r="6" spans="1:6" ht="15">
      <c r="A6" s="90" t="s">
        <v>25</v>
      </c>
      <c r="B6" s="65"/>
      <c r="C6" s="120" t="s">
        <v>148</v>
      </c>
      <c r="D6" s="120"/>
      <c r="E6" s="121"/>
      <c r="F6" s="121"/>
    </row>
    <row r="7" spans="1:6" ht="15">
      <c r="A7" s="90" t="s">
        <v>24</v>
      </c>
      <c r="B7" s="66"/>
      <c r="C7" s="109" t="s">
        <v>23</v>
      </c>
      <c r="D7" s="109"/>
      <c r="E7" s="111"/>
      <c r="F7" s="111"/>
    </row>
    <row r="8" spans="1:6" ht="15">
      <c r="A8" s="90" t="s">
        <v>81</v>
      </c>
      <c r="B8" s="66"/>
      <c r="C8" s="110" t="s">
        <v>147</v>
      </c>
      <c r="D8" s="110"/>
      <c r="E8" s="112"/>
      <c r="F8" s="112"/>
    </row>
    <row r="9" spans="1:6" ht="15">
      <c r="A9" s="90" t="s">
        <v>149</v>
      </c>
      <c r="B9" s="89"/>
      <c r="C9" s="67"/>
      <c r="D9" s="88"/>
      <c r="E9" s="88"/>
      <c r="F9" s="88"/>
    </row>
    <row r="10" spans="1:6" ht="15">
      <c r="A10" s="123" t="s">
        <v>145</v>
      </c>
      <c r="B10" s="124"/>
      <c r="C10" s="124"/>
      <c r="D10" s="124"/>
      <c r="E10" s="124"/>
      <c r="F10" s="125"/>
    </row>
    <row r="11" spans="1:6" ht="15">
      <c r="A11" s="124"/>
      <c r="B11" s="124"/>
      <c r="C11" s="124"/>
      <c r="D11" s="124"/>
      <c r="E11" s="124"/>
      <c r="F11" s="125"/>
    </row>
    <row r="12" spans="1:7" ht="15">
      <c r="A12" s="68" t="s">
        <v>151</v>
      </c>
      <c r="B12" s="68" t="s">
        <v>124</v>
      </c>
      <c r="C12" s="68" t="s">
        <v>150</v>
      </c>
      <c r="D12" s="68" t="s">
        <v>3</v>
      </c>
      <c r="E12" s="68" t="s">
        <v>142</v>
      </c>
      <c r="F12" s="68" t="s">
        <v>141</v>
      </c>
      <c r="G12" s="97" t="str">
        <f>IF(SUM($F$13:$F$45)&gt;=1,"Ok","Ko")</f>
        <v>Ko</v>
      </c>
    </row>
    <row r="13" spans="1:7" ht="15">
      <c r="A13" s="85"/>
      <c r="B13" s="92">
        <f>_xlfn.IFNA(VLOOKUP(A13,'KINH ĐÔ'!$A$12:$F$26,2,FALSE),0)</f>
        <v>0</v>
      </c>
      <c r="C13" s="69">
        <f>_xlfn.IFNA(VLOOKUP(A13,'KINH ĐÔ'!$A$12:$F$26,6,FALSE),0)</f>
        <v>0</v>
      </c>
      <c r="D13" s="85"/>
      <c r="E13" s="70">
        <f>_xlfn.IFNA(VLOOKUP(A13,'KINH ĐÔ'!$A$12:$F$26,3,FALSE),0)</f>
        <v>0</v>
      </c>
      <c r="F13" s="70">
        <f>D13*E13</f>
        <v>0</v>
      </c>
      <c r="G13" s="42" t="str">
        <f>IF(F13&gt;=1,"ok","ko")</f>
        <v>ko</v>
      </c>
    </row>
    <row r="14" spans="1:7" ht="15">
      <c r="A14" s="85"/>
      <c r="B14" s="92">
        <f>_xlfn.IFNA(VLOOKUP(A14,'KINH ĐÔ'!$A$12:$F$26,2,FALSE),0)</f>
        <v>0</v>
      </c>
      <c r="C14" s="69">
        <f>_xlfn.IFNA(VLOOKUP(A14,'KINH ĐÔ'!$A$12:$F$26,6,FALSE),0)</f>
        <v>0</v>
      </c>
      <c r="D14" s="85"/>
      <c r="E14" s="70">
        <f>_xlfn.IFNA(VLOOKUP(A14,'KINH ĐÔ'!$A$12:$F$26,3,FALSE),0)</f>
        <v>0</v>
      </c>
      <c r="F14" s="70">
        <f aca="true" t="shared" si="0" ref="F14:F22">D14*E14</f>
        <v>0</v>
      </c>
      <c r="G14" s="42" t="str">
        <f aca="true" t="shared" si="1" ref="G14:G45">IF(F14&gt;=1,"ok","ko")</f>
        <v>ko</v>
      </c>
    </row>
    <row r="15" spans="1:7" ht="15">
      <c r="A15" s="85"/>
      <c r="B15" s="92">
        <f>_xlfn.IFNA(VLOOKUP(A15,'KINH ĐÔ'!$A$12:$F$26,2,FALSE),0)</f>
        <v>0</v>
      </c>
      <c r="C15" s="69">
        <f>_xlfn.IFNA(VLOOKUP(A15,'KINH ĐÔ'!$A$12:$F$26,6,FALSE),0)</f>
        <v>0</v>
      </c>
      <c r="D15" s="85"/>
      <c r="E15" s="70">
        <f>_xlfn.IFNA(VLOOKUP(A15,'KINH ĐÔ'!$A$12:$F$26,3,FALSE),0)</f>
        <v>0</v>
      </c>
      <c r="F15" s="70">
        <f t="shared" si="0"/>
        <v>0</v>
      </c>
      <c r="G15" s="42" t="str">
        <f t="shared" si="1"/>
        <v>ko</v>
      </c>
    </row>
    <row r="16" spans="1:7" ht="15">
      <c r="A16" s="85"/>
      <c r="B16" s="92">
        <f>_xlfn.IFNA(VLOOKUP(A16,'KINH ĐÔ'!$A$12:$F$26,2,FALSE),0)</f>
        <v>0</v>
      </c>
      <c r="C16" s="69">
        <f>_xlfn.IFNA(VLOOKUP(A16,'KINH ĐÔ'!$A$12:$F$26,6,FALSE),0)</f>
        <v>0</v>
      </c>
      <c r="D16" s="85"/>
      <c r="E16" s="70">
        <f>_xlfn.IFNA(VLOOKUP(A16,'KINH ĐÔ'!$A$12:$F$26,3,FALSE),0)</f>
        <v>0</v>
      </c>
      <c r="F16" s="70">
        <f t="shared" si="0"/>
        <v>0</v>
      </c>
      <c r="G16" s="42" t="str">
        <f t="shared" si="1"/>
        <v>ko</v>
      </c>
    </row>
    <row r="17" spans="1:7" ht="15">
      <c r="A17" s="85"/>
      <c r="B17" s="92">
        <f>_xlfn.IFNA(VLOOKUP(A17,'KINH ĐÔ'!$A$12:$F$26,2,FALSE),0)</f>
        <v>0</v>
      </c>
      <c r="C17" s="69">
        <f>_xlfn.IFNA(VLOOKUP(A17,'KINH ĐÔ'!$A$12:$F$26,6,FALSE),0)</f>
        <v>0</v>
      </c>
      <c r="D17" s="85"/>
      <c r="E17" s="70">
        <f>_xlfn.IFNA(VLOOKUP(A17,'KINH ĐÔ'!$A$12:$F$26,3,FALSE),0)</f>
        <v>0</v>
      </c>
      <c r="F17" s="70">
        <f t="shared" si="0"/>
        <v>0</v>
      </c>
      <c r="G17" s="42" t="str">
        <f t="shared" si="1"/>
        <v>ko</v>
      </c>
    </row>
    <row r="18" spans="1:7" ht="15">
      <c r="A18" s="86"/>
      <c r="B18" s="92">
        <f>_xlfn.IFNA(VLOOKUP(A18,'KINH ĐÔ'!$A$12:$F$26,2,FALSE),0)</f>
        <v>0</v>
      </c>
      <c r="C18" s="69">
        <f>_xlfn.IFNA(VLOOKUP(A18,'KINH ĐÔ'!$A$12:$F$26,6,FALSE),0)</f>
        <v>0</v>
      </c>
      <c r="D18" s="85"/>
      <c r="E18" s="70">
        <f>_xlfn.IFNA(VLOOKUP(A18,'KINH ĐÔ'!$A$12:$F$26,3,FALSE),0)</f>
        <v>0</v>
      </c>
      <c r="F18" s="70">
        <f t="shared" si="0"/>
        <v>0</v>
      </c>
      <c r="G18" s="42" t="str">
        <f t="shared" si="1"/>
        <v>ko</v>
      </c>
    </row>
    <row r="19" spans="1:7" ht="15">
      <c r="A19" s="85"/>
      <c r="B19" s="92">
        <f>_xlfn.IFNA(VLOOKUP(A19,'KINH ĐÔ'!$A$12:$F$26,2,FALSE),0)</f>
        <v>0</v>
      </c>
      <c r="C19" s="69">
        <f>_xlfn.IFNA(VLOOKUP(A19,'KINH ĐÔ'!$A$12:$F$26,6,FALSE),0)</f>
        <v>0</v>
      </c>
      <c r="D19" s="91"/>
      <c r="E19" s="70">
        <f>_xlfn.IFNA(VLOOKUP(A19,'KINH ĐÔ'!$A$12:$F$26,3,FALSE),0)</f>
        <v>0</v>
      </c>
      <c r="F19" s="70">
        <f t="shared" si="0"/>
        <v>0</v>
      </c>
      <c r="G19" s="42" t="str">
        <f t="shared" si="1"/>
        <v>ko</v>
      </c>
    </row>
    <row r="20" spans="1:7" ht="15">
      <c r="A20" s="85"/>
      <c r="B20" s="92">
        <f>_xlfn.IFNA(VLOOKUP(A20,'KINH ĐÔ'!$A$12:$F$26,2,FALSE),0)</f>
        <v>0</v>
      </c>
      <c r="C20" s="69">
        <f>_xlfn.IFNA(VLOOKUP(A20,'KINH ĐÔ'!$A$12:$F$26,6,FALSE),0)</f>
        <v>0</v>
      </c>
      <c r="D20" s="91"/>
      <c r="E20" s="70">
        <f>_xlfn.IFNA(VLOOKUP(A20,'KINH ĐÔ'!$A$12:$F$26,3,FALSE),0)</f>
        <v>0</v>
      </c>
      <c r="F20" s="70">
        <f t="shared" si="0"/>
        <v>0</v>
      </c>
      <c r="G20" s="42" t="str">
        <f t="shared" si="1"/>
        <v>ko</v>
      </c>
    </row>
    <row r="21" spans="1:7" ht="15">
      <c r="A21" s="85"/>
      <c r="B21" s="92">
        <f>_xlfn.IFNA(VLOOKUP(A21,'KINH ĐÔ'!$A$12:$F$26,2,FALSE),0)</f>
        <v>0</v>
      </c>
      <c r="C21" s="69">
        <f>_xlfn.IFNA(VLOOKUP(A21,'KINH ĐÔ'!$A$12:$F$26,6,FALSE),0)</f>
        <v>0</v>
      </c>
      <c r="D21" s="91"/>
      <c r="E21" s="70">
        <f>_xlfn.IFNA(VLOOKUP(A21,'KINH ĐÔ'!$A$12:$F$26,3,FALSE),0)</f>
        <v>0</v>
      </c>
      <c r="F21" s="70">
        <f t="shared" si="0"/>
        <v>0</v>
      </c>
      <c r="G21" s="42" t="str">
        <f t="shared" si="1"/>
        <v>ko</v>
      </c>
    </row>
    <row r="22" spans="1:7" s="63" customFormat="1" ht="15">
      <c r="A22" s="87"/>
      <c r="B22" s="92">
        <f>_xlfn.IFNA(VLOOKUP(A22,'KINH ĐÔ'!$A$12:$F$26,2,FALSE),0)</f>
        <v>0</v>
      </c>
      <c r="C22" s="69">
        <f>_xlfn.IFNA(VLOOKUP(A22,'KINH ĐÔ'!$A$12:$F$26,6,FALSE),0)</f>
        <v>0</v>
      </c>
      <c r="D22" s="91"/>
      <c r="E22" s="70">
        <f>_xlfn.IFNA(VLOOKUP(A22,'KINH ĐÔ'!$A$12:$F$26,3,FALSE),0)</f>
        <v>0</v>
      </c>
      <c r="F22" s="70">
        <f t="shared" si="0"/>
        <v>0</v>
      </c>
      <c r="G22" s="42" t="str">
        <f t="shared" si="1"/>
        <v>ko</v>
      </c>
    </row>
    <row r="23" spans="1:7" ht="15">
      <c r="A23" s="71" t="s">
        <v>151</v>
      </c>
      <c r="B23" s="71" t="s">
        <v>143</v>
      </c>
      <c r="C23" s="71" t="s">
        <v>150</v>
      </c>
      <c r="D23" s="71" t="s">
        <v>3</v>
      </c>
      <c r="E23" s="71" t="s">
        <v>142</v>
      </c>
      <c r="F23" s="71" t="s">
        <v>141</v>
      </c>
      <c r="G23" s="42" t="str">
        <f t="shared" si="1"/>
        <v>ok</v>
      </c>
    </row>
    <row r="24" spans="1:7" ht="15">
      <c r="A24" s="85"/>
      <c r="B24" s="92">
        <f>_xlfn.IFNA(VLOOKUP(A24,'KINH ĐÔ'!$A$29:$F$85,2,FALSE),0)</f>
        <v>0</v>
      </c>
      <c r="C24" s="69">
        <f>_xlfn.IFNA(VLOOKUP(A24,'KINH ĐÔ'!$A$29:$F$85,6,FALSE),0)</f>
        <v>0</v>
      </c>
      <c r="D24" s="85"/>
      <c r="E24" s="70">
        <f>_xlfn.IFNA(VLOOKUP(A24,'KINH ĐÔ'!$A$29:$F$85,3,FALSE),0)</f>
        <v>0</v>
      </c>
      <c r="F24" s="70">
        <f>D24*E24</f>
        <v>0</v>
      </c>
      <c r="G24" s="42" t="str">
        <f t="shared" si="1"/>
        <v>ko</v>
      </c>
    </row>
    <row r="25" spans="1:7" ht="15">
      <c r="A25" s="85"/>
      <c r="B25" s="92">
        <f>_xlfn.IFNA(VLOOKUP(A25,'KINH ĐÔ'!$A$29:$F$85,2,FALSE),0)</f>
        <v>0</v>
      </c>
      <c r="C25" s="69">
        <f>_xlfn.IFNA(VLOOKUP(A25,'KINH ĐÔ'!$A$29:$F$85,6,FALSE),0)</f>
        <v>0</v>
      </c>
      <c r="D25" s="91"/>
      <c r="E25" s="70">
        <f>_xlfn.IFNA(VLOOKUP(A25,'KINH ĐÔ'!$A$29:$F$85,3,FALSE),0)</f>
        <v>0</v>
      </c>
      <c r="F25" s="70">
        <f aca="true" t="shared" si="2" ref="F25:F38">D25*E25</f>
        <v>0</v>
      </c>
      <c r="G25" s="42" t="str">
        <f t="shared" si="1"/>
        <v>ko</v>
      </c>
    </row>
    <row r="26" spans="1:7" ht="15">
      <c r="A26" s="85"/>
      <c r="B26" s="92">
        <f>_xlfn.IFNA(VLOOKUP(A26,'KINH ĐÔ'!$A$29:$F$85,2,FALSE),0)</f>
        <v>0</v>
      </c>
      <c r="C26" s="69">
        <f>_xlfn.IFNA(VLOOKUP(A26,'KINH ĐÔ'!$A$29:$F$85,6,FALSE),0)</f>
        <v>0</v>
      </c>
      <c r="D26" s="91"/>
      <c r="E26" s="70">
        <f>_xlfn.IFNA(VLOOKUP(A26,'KINH ĐÔ'!$A$29:$F$85,3,FALSE),0)</f>
        <v>0</v>
      </c>
      <c r="F26" s="70">
        <f t="shared" si="2"/>
        <v>0</v>
      </c>
      <c r="G26" s="42" t="str">
        <f t="shared" si="1"/>
        <v>ko</v>
      </c>
    </row>
    <row r="27" spans="1:7" ht="15">
      <c r="A27" s="85"/>
      <c r="B27" s="92">
        <f>_xlfn.IFNA(VLOOKUP(A27,'KINH ĐÔ'!$A$29:$F$85,2,FALSE),0)</f>
        <v>0</v>
      </c>
      <c r="C27" s="69">
        <f>_xlfn.IFNA(VLOOKUP(A27,'KINH ĐÔ'!$A$29:$F$85,6,FALSE),0)</f>
        <v>0</v>
      </c>
      <c r="D27" s="91"/>
      <c r="E27" s="70">
        <f>_xlfn.IFNA(VLOOKUP(A27,'KINH ĐÔ'!$A$29:$F$85,3,FALSE),0)</f>
        <v>0</v>
      </c>
      <c r="F27" s="70">
        <f t="shared" si="2"/>
        <v>0</v>
      </c>
      <c r="G27" s="42" t="str">
        <f t="shared" si="1"/>
        <v>ko</v>
      </c>
    </row>
    <row r="28" spans="1:7" ht="15">
      <c r="A28" s="85"/>
      <c r="B28" s="92">
        <f>_xlfn.IFNA(VLOOKUP(A28,'KINH ĐÔ'!$A$29:$F$85,2,FALSE),0)</f>
        <v>0</v>
      </c>
      <c r="C28" s="69">
        <f>_xlfn.IFNA(VLOOKUP(A28,'KINH ĐÔ'!$A$29:$F$85,6,FALSE),0)</f>
        <v>0</v>
      </c>
      <c r="D28" s="91"/>
      <c r="E28" s="70">
        <f>_xlfn.IFNA(VLOOKUP(A28,'KINH ĐÔ'!$A$29:$F$85,3,FALSE),0)</f>
        <v>0</v>
      </c>
      <c r="F28" s="70">
        <f t="shared" si="2"/>
        <v>0</v>
      </c>
      <c r="G28" s="42" t="str">
        <f t="shared" si="1"/>
        <v>ko</v>
      </c>
    </row>
    <row r="29" spans="1:7" ht="15">
      <c r="A29" s="86"/>
      <c r="B29" s="92">
        <f>_xlfn.IFNA(VLOOKUP(A29,'KINH ĐÔ'!$A$29:$F$85,2,FALSE),0)</f>
        <v>0</v>
      </c>
      <c r="C29" s="69">
        <f>_xlfn.IFNA(VLOOKUP(A29,'KINH ĐÔ'!$A$29:$F$85,6,FALSE),0)</f>
        <v>0</v>
      </c>
      <c r="D29" s="93"/>
      <c r="E29" s="70">
        <f>_xlfn.IFNA(VLOOKUP(A29,'KINH ĐÔ'!$A$29:$F$85,3,FALSE),0)</f>
        <v>0</v>
      </c>
      <c r="F29" s="70">
        <f t="shared" si="2"/>
        <v>0</v>
      </c>
      <c r="G29" s="42" t="str">
        <f t="shared" si="1"/>
        <v>ko</v>
      </c>
    </row>
    <row r="30" spans="1:7" ht="15">
      <c r="A30" s="85"/>
      <c r="B30" s="92">
        <f>_xlfn.IFNA(VLOOKUP(A30,'KINH ĐÔ'!$A$29:$F$85,2,FALSE),0)</f>
        <v>0</v>
      </c>
      <c r="C30" s="69">
        <f>_xlfn.IFNA(VLOOKUP(A30,'KINH ĐÔ'!$A$29:$F$85,6,FALSE),0)</f>
        <v>0</v>
      </c>
      <c r="D30" s="91"/>
      <c r="E30" s="70">
        <f>_xlfn.IFNA(VLOOKUP(A30,'KINH ĐÔ'!$A$29:$F$85,3,FALSE),0)</f>
        <v>0</v>
      </c>
      <c r="F30" s="70">
        <f t="shared" si="2"/>
        <v>0</v>
      </c>
      <c r="G30" s="42" t="str">
        <f t="shared" si="1"/>
        <v>ko</v>
      </c>
    </row>
    <row r="31" spans="1:7" ht="15">
      <c r="A31" s="85"/>
      <c r="B31" s="92">
        <f>_xlfn.IFNA(VLOOKUP(A31,'KINH ĐÔ'!$A$29:$F$85,2,FALSE),0)</f>
        <v>0</v>
      </c>
      <c r="C31" s="69">
        <f>_xlfn.IFNA(VLOOKUP(A31,'KINH ĐÔ'!$A$29:$F$85,6,FALSE),0)</f>
        <v>0</v>
      </c>
      <c r="D31" s="91"/>
      <c r="E31" s="70">
        <f>_xlfn.IFNA(VLOOKUP(A31,'KINH ĐÔ'!$A$29:$F$85,3,FALSE),0)</f>
        <v>0</v>
      </c>
      <c r="F31" s="70">
        <f t="shared" si="2"/>
        <v>0</v>
      </c>
      <c r="G31" s="42" t="str">
        <f t="shared" si="1"/>
        <v>ko</v>
      </c>
    </row>
    <row r="32" spans="1:7" ht="15">
      <c r="A32" s="85"/>
      <c r="B32" s="92">
        <f>_xlfn.IFNA(VLOOKUP(A32,'KINH ĐÔ'!$A$29:$F$85,2,FALSE),0)</f>
        <v>0</v>
      </c>
      <c r="C32" s="69">
        <f>_xlfn.IFNA(VLOOKUP(A32,'KINH ĐÔ'!$A$29:$F$85,6,FALSE),0)</f>
        <v>0</v>
      </c>
      <c r="D32" s="91"/>
      <c r="E32" s="70">
        <f>_xlfn.IFNA(VLOOKUP(A32,'KINH ĐÔ'!$A$29:$F$85,3,FALSE),0)</f>
        <v>0</v>
      </c>
      <c r="F32" s="70">
        <f t="shared" si="2"/>
        <v>0</v>
      </c>
      <c r="G32" s="42" t="str">
        <f t="shared" si="1"/>
        <v>ko</v>
      </c>
    </row>
    <row r="33" spans="1:7" ht="15">
      <c r="A33" s="86"/>
      <c r="B33" s="92">
        <f>_xlfn.IFNA(VLOOKUP(A33,'KINH ĐÔ'!$A$29:$F$85,2,FALSE),0)</f>
        <v>0</v>
      </c>
      <c r="C33" s="69">
        <f>_xlfn.IFNA(VLOOKUP(A33,'KINH ĐÔ'!$A$29:$F$85,6,FALSE),0)</f>
        <v>0</v>
      </c>
      <c r="D33" s="91"/>
      <c r="E33" s="70">
        <f>_xlfn.IFNA(VLOOKUP(A33,'KINH ĐÔ'!$A$29:$F$85,3,FALSE),0)</f>
        <v>0</v>
      </c>
      <c r="F33" s="70">
        <f t="shared" si="2"/>
        <v>0</v>
      </c>
      <c r="G33" s="42" t="str">
        <f t="shared" si="1"/>
        <v>ko</v>
      </c>
    </row>
    <row r="34" spans="1:7" ht="15">
      <c r="A34" s="86"/>
      <c r="B34" s="92">
        <f>_xlfn.IFNA(VLOOKUP(A34,'KINH ĐÔ'!$A$29:$F$85,2,FALSE),0)</f>
        <v>0</v>
      </c>
      <c r="C34" s="69">
        <f>_xlfn.IFNA(VLOOKUP(A34,'KINH ĐÔ'!$A$29:$F$85,6,FALSE),0)</f>
        <v>0</v>
      </c>
      <c r="D34" s="91"/>
      <c r="E34" s="70">
        <f>_xlfn.IFNA(VLOOKUP(A34,'KINH ĐÔ'!$A$29:$F$85,3,FALSE),0)</f>
        <v>0</v>
      </c>
      <c r="F34" s="70">
        <f t="shared" si="2"/>
        <v>0</v>
      </c>
      <c r="G34" s="42" t="str">
        <f t="shared" si="1"/>
        <v>ko</v>
      </c>
    </row>
    <row r="35" spans="1:7" ht="15">
      <c r="A35" s="86"/>
      <c r="B35" s="92">
        <f>_xlfn.IFNA(VLOOKUP(A35,'KINH ĐÔ'!$A$29:$F$85,2,FALSE),0)</f>
        <v>0</v>
      </c>
      <c r="C35" s="69">
        <f>_xlfn.IFNA(VLOOKUP(A35,'KINH ĐÔ'!$A$29:$F$85,6,FALSE),0)</f>
        <v>0</v>
      </c>
      <c r="D35" s="91"/>
      <c r="E35" s="70">
        <f>_xlfn.IFNA(VLOOKUP(A35,'KINH ĐÔ'!$A$29:$F$85,3,FALSE),0)</f>
        <v>0</v>
      </c>
      <c r="F35" s="70">
        <f t="shared" si="2"/>
        <v>0</v>
      </c>
      <c r="G35" s="42" t="str">
        <f t="shared" si="1"/>
        <v>ko</v>
      </c>
    </row>
    <row r="36" spans="1:7" ht="15">
      <c r="A36" s="87"/>
      <c r="B36" s="92">
        <f>_xlfn.IFNA(VLOOKUP(A36,'KINH ĐÔ'!$A$29:$F$85,2,FALSE),0)</f>
        <v>0</v>
      </c>
      <c r="C36" s="69">
        <f>_xlfn.IFNA(VLOOKUP(A36,'KINH ĐÔ'!$A$29:$F$85,6,FALSE),0)</f>
        <v>0</v>
      </c>
      <c r="D36" s="91"/>
      <c r="E36" s="70">
        <f>_xlfn.IFNA(VLOOKUP(A36,'KINH ĐÔ'!$A$29:$F$85,3,FALSE),0)</f>
        <v>0</v>
      </c>
      <c r="F36" s="70">
        <f t="shared" si="2"/>
        <v>0</v>
      </c>
      <c r="G36" s="42" t="str">
        <f t="shared" si="1"/>
        <v>ko</v>
      </c>
    </row>
    <row r="37" spans="1:7" ht="15">
      <c r="A37" s="85"/>
      <c r="B37" s="92">
        <f>_xlfn.IFNA(VLOOKUP(A37,'KINH ĐÔ'!$A$29:$F$85,2,FALSE),0)</f>
        <v>0</v>
      </c>
      <c r="C37" s="69">
        <f>_xlfn.IFNA(VLOOKUP(A37,'KINH ĐÔ'!$A$29:$F$85,6,FALSE),0)</f>
        <v>0</v>
      </c>
      <c r="D37" s="91"/>
      <c r="E37" s="70">
        <f>_xlfn.IFNA(VLOOKUP(A37,'KINH ĐÔ'!$A$29:$F$85,3,FALSE),0)</f>
        <v>0</v>
      </c>
      <c r="F37" s="70">
        <f t="shared" si="2"/>
        <v>0</v>
      </c>
      <c r="G37" s="42" t="str">
        <f t="shared" si="1"/>
        <v>ko</v>
      </c>
    </row>
    <row r="38" spans="1:7" ht="15">
      <c r="A38" s="87"/>
      <c r="B38" s="92">
        <f>_xlfn.IFNA(VLOOKUP(A38,'KINH ĐÔ'!$A$29:$F$85,2,FALSE),0)</f>
        <v>0</v>
      </c>
      <c r="C38" s="69">
        <f>_xlfn.IFNA(VLOOKUP(A38,'KINH ĐÔ'!$A$29:$F$85,6,FALSE),0)</f>
        <v>0</v>
      </c>
      <c r="D38" s="91"/>
      <c r="E38" s="72">
        <f>_xlfn.IFNA(VLOOKUP(A38,'KINH ĐÔ'!$A$29:$F$85,3,FALSE),0)</f>
        <v>0</v>
      </c>
      <c r="F38" s="70">
        <f t="shared" si="2"/>
        <v>0</v>
      </c>
      <c r="G38" s="42" t="str">
        <f t="shared" si="1"/>
        <v>ko</v>
      </c>
    </row>
    <row r="39" spans="1:7" ht="15.75">
      <c r="A39" s="73"/>
      <c r="B39" s="94" t="s">
        <v>72</v>
      </c>
      <c r="C39" s="77" t="s">
        <v>64</v>
      </c>
      <c r="D39" s="74"/>
      <c r="E39" s="84"/>
      <c r="F39" s="75">
        <f>SUM(F13:F22)</f>
        <v>0</v>
      </c>
      <c r="G39" s="42" t="str">
        <f t="shared" si="1"/>
        <v>ko</v>
      </c>
    </row>
    <row r="40" spans="1:7" ht="15.75">
      <c r="A40" s="73"/>
      <c r="B40" s="94" t="s">
        <v>73</v>
      </c>
      <c r="C40" s="77" t="s">
        <v>65</v>
      </c>
      <c r="D40" s="74"/>
      <c r="E40" s="84"/>
      <c r="F40" s="76">
        <f>SUM(F24:F38)</f>
        <v>0</v>
      </c>
      <c r="G40" s="42" t="str">
        <f t="shared" si="1"/>
        <v>ko</v>
      </c>
    </row>
    <row r="41" spans="1:7" ht="15.75">
      <c r="A41" s="73"/>
      <c r="B41" s="95" t="s">
        <v>76</v>
      </c>
      <c r="C41" s="98" t="s">
        <v>67</v>
      </c>
      <c r="D41" s="74"/>
      <c r="E41" s="84"/>
      <c r="F41" s="78">
        <f>F39+F40</f>
        <v>0</v>
      </c>
      <c r="G41" s="42" t="str">
        <f t="shared" si="1"/>
        <v>ko</v>
      </c>
    </row>
    <row r="42" spans="1:7" ht="15.75">
      <c r="A42" s="73"/>
      <c r="B42" s="94" t="s">
        <v>74</v>
      </c>
      <c r="C42" s="77" t="s">
        <v>66</v>
      </c>
      <c r="D42" s="74"/>
      <c r="E42" s="100"/>
      <c r="F42" s="76">
        <f>F39*E42</f>
        <v>0</v>
      </c>
      <c r="G42" s="42" t="str">
        <f t="shared" si="1"/>
        <v>ko</v>
      </c>
    </row>
    <row r="43" spans="1:7" ht="15.75">
      <c r="A43" s="73"/>
      <c r="B43" s="94" t="s">
        <v>75</v>
      </c>
      <c r="C43" s="77" t="s">
        <v>68</v>
      </c>
      <c r="D43" s="74"/>
      <c r="E43" s="100"/>
      <c r="F43" s="76">
        <f>F40*E43</f>
        <v>0</v>
      </c>
      <c r="G43" s="42" t="str">
        <f t="shared" si="1"/>
        <v>ko</v>
      </c>
    </row>
    <row r="44" spans="1:7" ht="15.75">
      <c r="A44" s="73"/>
      <c r="B44" s="95" t="s">
        <v>59</v>
      </c>
      <c r="C44" s="99" t="s">
        <v>69</v>
      </c>
      <c r="D44" s="74"/>
      <c r="E44" s="84"/>
      <c r="F44" s="78">
        <f>F42+F43</f>
        <v>0</v>
      </c>
      <c r="G44" s="42" t="str">
        <f t="shared" si="1"/>
        <v>ko</v>
      </c>
    </row>
    <row r="45" spans="1:7" ht="15.75">
      <c r="A45" s="79"/>
      <c r="B45" s="96" t="s">
        <v>71</v>
      </c>
      <c r="C45" s="80" t="s">
        <v>70</v>
      </c>
      <c r="D45" s="74"/>
      <c r="E45" s="84"/>
      <c r="F45" s="81">
        <f>F41-F44</f>
        <v>0</v>
      </c>
      <c r="G45" s="42" t="str">
        <f t="shared" si="1"/>
        <v>ko</v>
      </c>
    </row>
    <row r="47" spans="1:6" ht="15.75">
      <c r="A47" s="82" t="s">
        <v>78</v>
      </c>
      <c r="B47" s="122"/>
      <c r="C47" s="122"/>
      <c r="D47" s="122"/>
      <c r="E47" s="122"/>
      <c r="F47" s="122"/>
    </row>
    <row r="48" spans="1:6" ht="15.75">
      <c r="A48" s="83"/>
      <c r="B48" s="122"/>
      <c r="C48" s="122"/>
      <c r="D48" s="122"/>
      <c r="E48" s="122"/>
      <c r="F48" s="122"/>
    </row>
    <row r="49" spans="1:6" ht="15.75">
      <c r="A49" s="83"/>
      <c r="B49" s="122"/>
      <c r="C49" s="122"/>
      <c r="D49" s="122"/>
      <c r="E49" s="122"/>
      <c r="F49" s="122"/>
    </row>
    <row r="50" spans="1:6" ht="15.75">
      <c r="A50" s="83"/>
      <c r="B50" s="122"/>
      <c r="C50" s="122"/>
      <c r="D50" s="122"/>
      <c r="E50" s="122"/>
      <c r="F50" s="122"/>
    </row>
    <row r="51" spans="1:6" ht="15.75">
      <c r="A51" s="83"/>
      <c r="B51" s="122"/>
      <c r="C51" s="122"/>
      <c r="D51" s="122"/>
      <c r="E51" s="122"/>
      <c r="F51" s="122"/>
    </row>
    <row r="52" spans="1:6" ht="15.75">
      <c r="A52" s="83"/>
      <c r="B52" s="122"/>
      <c r="C52" s="122"/>
      <c r="D52" s="122"/>
      <c r="E52" s="122"/>
      <c r="F52" s="122"/>
    </row>
    <row r="53" spans="1:6" ht="15.75">
      <c r="A53" s="83"/>
      <c r="B53" s="122"/>
      <c r="C53" s="122"/>
      <c r="D53" s="122"/>
      <c r="E53" s="122"/>
      <c r="F53" s="122"/>
    </row>
  </sheetData>
  <sheetProtection password="B118" sheet="1" formatCells="0" formatColumns="0" formatRows="0" insertColumns="0" insertRows="0" insertHyperlinks="0" deleteColumns="0" deleteRows="0" sort="0" autoFilter="0" pivotTables="0"/>
  <autoFilter ref="G12:G45"/>
  <mergeCells count="20">
    <mergeCell ref="E5:F5"/>
    <mergeCell ref="E6:F6"/>
    <mergeCell ref="B50:F50"/>
    <mergeCell ref="B51:F51"/>
    <mergeCell ref="B52:F52"/>
    <mergeCell ref="B53:F53"/>
    <mergeCell ref="A10:F11"/>
    <mergeCell ref="B47:F47"/>
    <mergeCell ref="B48:F48"/>
    <mergeCell ref="B49:F49"/>
    <mergeCell ref="C7:D7"/>
    <mergeCell ref="C8:D8"/>
    <mergeCell ref="E7:F7"/>
    <mergeCell ref="E8:F8"/>
    <mergeCell ref="A1:F1"/>
    <mergeCell ref="A2:F2"/>
    <mergeCell ref="A3:F3"/>
    <mergeCell ref="B4:F4"/>
    <mergeCell ref="C5:D5"/>
    <mergeCell ref="C6:D6"/>
  </mergeCells>
  <printOptions/>
  <pageMargins left="0.45" right="0.33" top="0.33" bottom="0.29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140" zoomScaleNormal="140" zoomScalePageLayoutView="120" workbookViewId="0" topLeftCell="A61">
      <selection activeCell="H95" sqref="H95"/>
    </sheetView>
  </sheetViews>
  <sheetFormatPr defaultColWidth="9.140625" defaultRowHeight="15"/>
  <cols>
    <col min="1" max="1" width="10.8515625" style="3" customWidth="1"/>
    <col min="2" max="2" width="37.421875" style="1" customWidth="1"/>
    <col min="3" max="3" width="11.57421875" style="1" customWidth="1"/>
    <col min="4" max="4" width="7.140625" style="1" customWidth="1"/>
    <col min="5" max="5" width="14.140625" style="2" customWidth="1"/>
    <col min="6" max="6" width="8.28125" style="1" customWidth="1"/>
    <col min="7" max="7" width="9.140625" style="42" customWidth="1"/>
    <col min="8" max="16384" width="9.140625" style="1" customWidth="1"/>
  </cols>
  <sheetData>
    <row r="1" spans="1:6" ht="111" customHeight="1">
      <c r="A1" s="126" t="s">
        <v>158</v>
      </c>
      <c r="B1" s="126"/>
      <c r="C1" s="126"/>
      <c r="D1" s="126"/>
      <c r="E1" s="126"/>
      <c r="F1" s="126"/>
    </row>
    <row r="2" spans="1:7" ht="19.5">
      <c r="A2" s="128" t="s">
        <v>144</v>
      </c>
      <c r="B2" s="128"/>
      <c r="C2" s="128"/>
      <c r="D2" s="128"/>
      <c r="E2" s="128"/>
      <c r="F2" s="129"/>
      <c r="G2" s="43"/>
    </row>
    <row r="3" spans="1:6" ht="12.75">
      <c r="A3" s="134" t="s">
        <v>146</v>
      </c>
      <c r="B3" s="134"/>
      <c r="C3" s="134"/>
      <c r="D3" s="134"/>
      <c r="E3" s="134"/>
      <c r="F3" s="135"/>
    </row>
    <row r="4" spans="1:6" ht="12.75">
      <c r="A4" s="3" t="s">
        <v>28</v>
      </c>
      <c r="B4" s="127"/>
      <c r="C4" s="127"/>
      <c r="D4" s="127"/>
      <c r="E4" s="127"/>
      <c r="F4" s="127"/>
    </row>
    <row r="5" spans="1:6" ht="12.75">
      <c r="A5" s="3" t="s">
        <v>27</v>
      </c>
      <c r="B5" s="5"/>
      <c r="C5" s="6" t="s">
        <v>26</v>
      </c>
      <c r="D5" s="127"/>
      <c r="E5" s="127"/>
      <c r="F5" s="127"/>
    </row>
    <row r="6" spans="1:6" ht="12.75">
      <c r="A6" s="3" t="s">
        <v>25</v>
      </c>
      <c r="B6" s="7"/>
      <c r="C6" s="8" t="s">
        <v>60</v>
      </c>
      <c r="D6" s="133"/>
      <c r="E6" s="127"/>
      <c r="F6" s="127"/>
    </row>
    <row r="7" spans="1:6" ht="12.75">
      <c r="A7" s="3" t="s">
        <v>24</v>
      </c>
      <c r="B7" s="9"/>
      <c r="C7" s="6" t="s">
        <v>23</v>
      </c>
      <c r="D7" s="127"/>
      <c r="E7" s="127"/>
      <c r="F7" s="127"/>
    </row>
    <row r="8" spans="1:6" ht="12.75">
      <c r="A8" s="3" t="s">
        <v>81</v>
      </c>
      <c r="B8" s="9"/>
      <c r="C8" s="101" t="s">
        <v>147</v>
      </c>
      <c r="D8" s="136"/>
      <c r="E8" s="136"/>
      <c r="F8" s="136"/>
    </row>
    <row r="9" spans="1:6" ht="12.75">
      <c r="A9" s="130" t="s">
        <v>145</v>
      </c>
      <c r="B9" s="131"/>
      <c r="C9" s="131"/>
      <c r="D9" s="131"/>
      <c r="E9" s="131"/>
      <c r="F9" s="132"/>
    </row>
    <row r="10" spans="1:6" ht="12.75">
      <c r="A10" s="131"/>
      <c r="B10" s="131"/>
      <c r="C10" s="131"/>
      <c r="D10" s="131"/>
      <c r="E10" s="131"/>
      <c r="F10" s="132"/>
    </row>
    <row r="11" spans="1:7" s="4" customFormat="1" ht="15">
      <c r="A11" s="47" t="s">
        <v>32</v>
      </c>
      <c r="B11" s="47" t="s">
        <v>124</v>
      </c>
      <c r="C11" s="47" t="s">
        <v>22</v>
      </c>
      <c r="D11" s="10" t="s">
        <v>3</v>
      </c>
      <c r="E11" s="57" t="s">
        <v>2</v>
      </c>
      <c r="F11" s="47" t="s">
        <v>33</v>
      </c>
      <c r="G11" s="42" t="str">
        <f>IF(SUM($E$12:$E$34)&gt;=1,"Ok","Ko")</f>
        <v>Ko</v>
      </c>
    </row>
    <row r="12" spans="1:7" s="13" customFormat="1" ht="12.75">
      <c r="A12" s="29" t="s">
        <v>21</v>
      </c>
      <c r="B12" s="30" t="s">
        <v>129</v>
      </c>
      <c r="C12" s="18">
        <v>5000000</v>
      </c>
      <c r="D12" s="103"/>
      <c r="E12" s="12">
        <f aca="true" t="shared" si="0" ref="E12:E26">C12*D12</f>
        <v>0</v>
      </c>
      <c r="F12" s="37" t="s">
        <v>18</v>
      </c>
      <c r="G12" s="42" t="str">
        <f>IF(E12&gt;=1,"ok","ko")</f>
        <v>ko</v>
      </c>
    </row>
    <row r="13" spans="1:7" s="13" customFormat="1" ht="12.75">
      <c r="A13" s="29" t="s">
        <v>92</v>
      </c>
      <c r="B13" s="30" t="s">
        <v>128</v>
      </c>
      <c r="C13" s="18">
        <v>1900000</v>
      </c>
      <c r="D13" s="103"/>
      <c r="E13" s="12">
        <f>C13*D13</f>
        <v>0</v>
      </c>
      <c r="F13" s="37" t="s">
        <v>18</v>
      </c>
      <c r="G13" s="42" t="str">
        <f>IF(E13&gt;=1,"ok","ko")</f>
        <v>ko</v>
      </c>
    </row>
    <row r="14" spans="1:7" s="13" customFormat="1" ht="12.75">
      <c r="A14" s="29" t="s">
        <v>91</v>
      </c>
      <c r="B14" s="30" t="s">
        <v>127</v>
      </c>
      <c r="C14" s="18">
        <v>1500000</v>
      </c>
      <c r="D14" s="103"/>
      <c r="E14" s="12">
        <f t="shared" si="0"/>
        <v>0</v>
      </c>
      <c r="F14" s="37" t="s">
        <v>18</v>
      </c>
      <c r="G14" s="42" t="str">
        <f aca="true" t="shared" si="1" ref="G14:G30">IF(E14&gt;=1,"ok","ko")</f>
        <v>ko</v>
      </c>
    </row>
    <row r="15" spans="1:7" s="13" customFormat="1" ht="12.75">
      <c r="A15" s="29" t="s">
        <v>85</v>
      </c>
      <c r="B15" s="30" t="s">
        <v>130</v>
      </c>
      <c r="C15" s="18">
        <v>640000</v>
      </c>
      <c r="D15" s="103"/>
      <c r="E15" s="12">
        <f t="shared" si="0"/>
        <v>0</v>
      </c>
      <c r="F15" s="37" t="s">
        <v>18</v>
      </c>
      <c r="G15" s="42" t="str">
        <f t="shared" si="1"/>
        <v>ko</v>
      </c>
    </row>
    <row r="16" spans="1:7" s="13" customFormat="1" ht="12.75">
      <c r="A16" s="32" t="s">
        <v>96</v>
      </c>
      <c r="B16" s="33" t="s">
        <v>135</v>
      </c>
      <c r="C16" s="19">
        <v>1300000</v>
      </c>
      <c r="D16" s="104"/>
      <c r="E16" s="45">
        <f t="shared" si="0"/>
        <v>0</v>
      </c>
      <c r="F16" s="37" t="s">
        <v>18</v>
      </c>
      <c r="G16" s="42" t="str">
        <f t="shared" si="1"/>
        <v>ko</v>
      </c>
    </row>
    <row r="17" spans="1:7" s="13" customFormat="1" ht="12.75">
      <c r="A17" s="29" t="s">
        <v>20</v>
      </c>
      <c r="B17" s="30" t="s">
        <v>134</v>
      </c>
      <c r="C17" s="18">
        <v>1300000</v>
      </c>
      <c r="D17" s="103"/>
      <c r="E17" s="12">
        <f t="shared" si="0"/>
        <v>0</v>
      </c>
      <c r="F17" s="37" t="s">
        <v>18</v>
      </c>
      <c r="G17" s="42" t="str">
        <f t="shared" si="1"/>
        <v>ko</v>
      </c>
    </row>
    <row r="18" spans="1:7" s="13" customFormat="1" ht="12.75">
      <c r="A18" s="29" t="s">
        <v>34</v>
      </c>
      <c r="B18" s="30" t="s">
        <v>156</v>
      </c>
      <c r="C18" s="18">
        <v>980000</v>
      </c>
      <c r="D18" s="103"/>
      <c r="E18" s="12">
        <f t="shared" si="0"/>
        <v>0</v>
      </c>
      <c r="F18" s="37" t="s">
        <v>18</v>
      </c>
      <c r="G18" s="42" t="str">
        <f t="shared" si="1"/>
        <v>ko</v>
      </c>
    </row>
    <row r="19" spans="1:7" s="13" customFormat="1" ht="12.75">
      <c r="A19" s="29" t="s">
        <v>35</v>
      </c>
      <c r="B19" s="30" t="s">
        <v>132</v>
      </c>
      <c r="C19" s="18">
        <v>770000</v>
      </c>
      <c r="D19" s="103"/>
      <c r="E19" s="12">
        <f t="shared" si="0"/>
        <v>0</v>
      </c>
      <c r="F19" s="37" t="s">
        <v>18</v>
      </c>
      <c r="G19" s="42" t="str">
        <f t="shared" si="1"/>
        <v>ko</v>
      </c>
    </row>
    <row r="20" spans="1:7" s="13" customFormat="1" ht="12.75">
      <c r="A20" s="32" t="s">
        <v>19</v>
      </c>
      <c r="B20" s="33" t="s">
        <v>133</v>
      </c>
      <c r="C20" s="19">
        <v>770000</v>
      </c>
      <c r="D20" s="104"/>
      <c r="E20" s="45">
        <f t="shared" si="0"/>
        <v>0</v>
      </c>
      <c r="F20" s="46" t="s">
        <v>18</v>
      </c>
      <c r="G20" s="42" t="str">
        <f t="shared" si="1"/>
        <v>ko</v>
      </c>
    </row>
    <row r="21" spans="1:7" s="13" customFormat="1" ht="12.75">
      <c r="A21" s="29" t="s">
        <v>97</v>
      </c>
      <c r="B21" s="52" t="s">
        <v>131</v>
      </c>
      <c r="C21" s="56">
        <v>770000</v>
      </c>
      <c r="D21" s="103"/>
      <c r="E21" s="12">
        <f t="shared" si="0"/>
        <v>0</v>
      </c>
      <c r="F21" s="37" t="s">
        <v>18</v>
      </c>
      <c r="G21" s="42" t="str">
        <f t="shared" si="1"/>
        <v>ko</v>
      </c>
    </row>
    <row r="22" spans="1:7" s="13" customFormat="1" ht="12.75">
      <c r="A22" s="29" t="s">
        <v>84</v>
      </c>
      <c r="B22" s="52" t="s">
        <v>136</v>
      </c>
      <c r="C22" s="56">
        <v>640000</v>
      </c>
      <c r="D22" s="103"/>
      <c r="E22" s="12">
        <f t="shared" si="0"/>
        <v>0</v>
      </c>
      <c r="F22" s="37" t="s">
        <v>18</v>
      </c>
      <c r="G22" s="42" t="str">
        <f t="shared" si="1"/>
        <v>ko</v>
      </c>
    </row>
    <row r="23" spans="1:7" s="13" customFormat="1" ht="12.75">
      <c r="A23" s="29" t="s">
        <v>88</v>
      </c>
      <c r="B23" s="52" t="s">
        <v>137</v>
      </c>
      <c r="C23" s="56">
        <v>640000</v>
      </c>
      <c r="D23" s="103"/>
      <c r="E23" s="12">
        <f t="shared" si="0"/>
        <v>0</v>
      </c>
      <c r="F23" s="37" t="s">
        <v>18</v>
      </c>
      <c r="G23" s="42" t="str">
        <f t="shared" si="1"/>
        <v>ko</v>
      </c>
    </row>
    <row r="24" spans="1:7" s="13" customFormat="1" ht="12.75">
      <c r="A24" s="29" t="s">
        <v>95</v>
      </c>
      <c r="B24" s="52" t="s">
        <v>138</v>
      </c>
      <c r="C24" s="18">
        <v>570000</v>
      </c>
      <c r="D24" s="103"/>
      <c r="E24" s="12">
        <f t="shared" si="0"/>
        <v>0</v>
      </c>
      <c r="F24" s="37" t="s">
        <v>18</v>
      </c>
      <c r="G24" s="42" t="str">
        <f t="shared" si="1"/>
        <v>ko</v>
      </c>
    </row>
    <row r="25" spans="1:7" s="54" customFormat="1" ht="12.75">
      <c r="A25" s="51" t="s">
        <v>80</v>
      </c>
      <c r="B25" s="52" t="s">
        <v>139</v>
      </c>
      <c r="C25" s="56">
        <v>570000</v>
      </c>
      <c r="D25" s="103"/>
      <c r="E25" s="53">
        <f t="shared" si="0"/>
        <v>0</v>
      </c>
      <c r="F25" s="37" t="s">
        <v>18</v>
      </c>
      <c r="G25" s="42" t="str">
        <f t="shared" si="1"/>
        <v>ko</v>
      </c>
    </row>
    <row r="26" spans="1:7" s="13" customFormat="1" ht="12.75">
      <c r="A26" s="29" t="s">
        <v>79</v>
      </c>
      <c r="B26" s="30" t="s">
        <v>140</v>
      </c>
      <c r="C26" s="18">
        <v>570000</v>
      </c>
      <c r="D26" s="103"/>
      <c r="E26" s="12">
        <f t="shared" si="0"/>
        <v>0</v>
      </c>
      <c r="F26" s="37" t="s">
        <v>18</v>
      </c>
      <c r="G26" s="42" t="str">
        <f t="shared" si="1"/>
        <v>ko</v>
      </c>
    </row>
    <row r="27" spans="1:7" s="13" customFormat="1" ht="25.5">
      <c r="A27" s="29" t="s">
        <v>152</v>
      </c>
      <c r="B27" s="30" t="s">
        <v>157</v>
      </c>
      <c r="C27" s="18">
        <v>680000</v>
      </c>
      <c r="D27" s="103"/>
      <c r="E27" s="12">
        <f>C27*D27</f>
        <v>0</v>
      </c>
      <c r="F27" s="37" t="s">
        <v>18</v>
      </c>
      <c r="G27" s="42" t="str">
        <f t="shared" si="1"/>
        <v>ko</v>
      </c>
    </row>
    <row r="28" spans="1:7" s="13" customFormat="1" ht="12.75">
      <c r="A28" s="31" t="s">
        <v>5</v>
      </c>
      <c r="B28" s="31" t="s">
        <v>123</v>
      </c>
      <c r="C28" s="14" t="s">
        <v>4</v>
      </c>
      <c r="D28" s="15"/>
      <c r="E28" s="21" t="s">
        <v>2</v>
      </c>
      <c r="F28" s="31" t="s">
        <v>33</v>
      </c>
      <c r="G28" s="42" t="str">
        <f t="shared" si="1"/>
        <v>ok</v>
      </c>
    </row>
    <row r="29" spans="1:7" s="13" customFormat="1" ht="12.75">
      <c r="A29" s="29" t="s">
        <v>89</v>
      </c>
      <c r="B29" s="52" t="s">
        <v>125</v>
      </c>
      <c r="C29" s="56">
        <v>480000</v>
      </c>
      <c r="D29" s="103"/>
      <c r="E29" s="12">
        <f aca="true" t="shared" si="2" ref="E29:E34">C29*D29</f>
        <v>0</v>
      </c>
      <c r="F29" s="37" t="s">
        <v>18</v>
      </c>
      <c r="G29" s="42" t="str">
        <f t="shared" si="1"/>
        <v>ko</v>
      </c>
    </row>
    <row r="30" spans="1:7" s="13" customFormat="1" ht="12.75">
      <c r="A30" s="29" t="s">
        <v>90</v>
      </c>
      <c r="B30" s="52" t="s">
        <v>126</v>
      </c>
      <c r="C30" s="18">
        <v>285000</v>
      </c>
      <c r="D30" s="103"/>
      <c r="E30" s="12">
        <f t="shared" si="2"/>
        <v>0</v>
      </c>
      <c r="F30" s="37" t="s">
        <v>18</v>
      </c>
      <c r="G30" s="42" t="str">
        <f t="shared" si="1"/>
        <v>ko</v>
      </c>
    </row>
    <row r="31" spans="1:7" s="13" customFormat="1" ht="12.75">
      <c r="A31" s="29" t="s">
        <v>94</v>
      </c>
      <c r="B31" s="52" t="s">
        <v>104</v>
      </c>
      <c r="C31" s="18">
        <v>480000</v>
      </c>
      <c r="D31" s="103"/>
      <c r="E31" s="12">
        <f t="shared" si="2"/>
        <v>0</v>
      </c>
      <c r="F31" s="37" t="s">
        <v>18</v>
      </c>
      <c r="G31" s="42" t="str">
        <f aca="true" t="shared" si="3" ref="G31:G50">IF(E31&gt;=1,"ok","ko")</f>
        <v>ko</v>
      </c>
    </row>
    <row r="32" spans="1:7" s="13" customFormat="1" ht="12.75">
      <c r="A32" s="29" t="s">
        <v>93</v>
      </c>
      <c r="B32" s="52" t="s">
        <v>105</v>
      </c>
      <c r="C32" s="18">
        <v>285000</v>
      </c>
      <c r="D32" s="103"/>
      <c r="E32" s="12">
        <f t="shared" si="2"/>
        <v>0</v>
      </c>
      <c r="F32" s="37" t="s">
        <v>18</v>
      </c>
      <c r="G32" s="42" t="str">
        <f t="shared" si="3"/>
        <v>ko</v>
      </c>
    </row>
    <row r="33" spans="1:7" s="13" customFormat="1" ht="12.75">
      <c r="A33" s="29" t="s">
        <v>86</v>
      </c>
      <c r="B33" s="30" t="s">
        <v>106</v>
      </c>
      <c r="C33" s="18">
        <v>480000</v>
      </c>
      <c r="D33" s="103"/>
      <c r="E33" s="12">
        <f t="shared" si="2"/>
        <v>0</v>
      </c>
      <c r="F33" s="37" t="s">
        <v>18</v>
      </c>
      <c r="G33" s="42" t="str">
        <f t="shared" si="3"/>
        <v>ko</v>
      </c>
    </row>
    <row r="34" spans="1:7" s="13" customFormat="1" ht="12.75">
      <c r="A34" s="29" t="s">
        <v>87</v>
      </c>
      <c r="B34" s="30" t="s">
        <v>107</v>
      </c>
      <c r="C34" s="18">
        <v>285000</v>
      </c>
      <c r="D34" s="103"/>
      <c r="E34" s="12">
        <f t="shared" si="2"/>
        <v>0</v>
      </c>
      <c r="F34" s="37" t="s">
        <v>18</v>
      </c>
      <c r="G34" s="42" t="str">
        <f t="shared" si="3"/>
        <v>ko</v>
      </c>
    </row>
    <row r="35" spans="1:7" s="13" customFormat="1" ht="12.75">
      <c r="A35" s="31" t="s">
        <v>5</v>
      </c>
      <c r="B35" s="31" t="s">
        <v>113</v>
      </c>
      <c r="C35" s="14" t="s">
        <v>4</v>
      </c>
      <c r="D35" s="15"/>
      <c r="E35" s="21" t="s">
        <v>2</v>
      </c>
      <c r="F35" s="31" t="s">
        <v>33</v>
      </c>
      <c r="G35" s="42" t="str">
        <f t="shared" si="3"/>
        <v>ok</v>
      </c>
    </row>
    <row r="36" spans="1:7" s="13" customFormat="1" ht="12.75">
      <c r="A36" s="29">
        <v>24</v>
      </c>
      <c r="B36" s="30" t="s">
        <v>37</v>
      </c>
      <c r="C36" s="18">
        <v>410000</v>
      </c>
      <c r="D36" s="103"/>
      <c r="E36" s="16">
        <f>C36*D36</f>
        <v>0</v>
      </c>
      <c r="F36" s="37" t="s">
        <v>1</v>
      </c>
      <c r="G36" s="42" t="str">
        <f t="shared" si="3"/>
        <v>ko</v>
      </c>
    </row>
    <row r="37" spans="1:7" s="17" customFormat="1" ht="15">
      <c r="A37" s="31" t="s">
        <v>5</v>
      </c>
      <c r="B37" s="31" t="s">
        <v>114</v>
      </c>
      <c r="C37" s="14" t="s">
        <v>17</v>
      </c>
      <c r="D37" s="15"/>
      <c r="E37" s="21" t="s">
        <v>2</v>
      </c>
      <c r="F37" s="31" t="s">
        <v>33</v>
      </c>
      <c r="G37" s="42" t="str">
        <f t="shared" si="3"/>
        <v>ok</v>
      </c>
    </row>
    <row r="38" spans="1:7" s="13" customFormat="1" ht="12.75">
      <c r="A38" s="29" t="s">
        <v>29</v>
      </c>
      <c r="B38" s="30" t="s">
        <v>38</v>
      </c>
      <c r="C38" s="18">
        <v>171000</v>
      </c>
      <c r="D38" s="103"/>
      <c r="E38" s="12">
        <f>C38*D38</f>
        <v>0</v>
      </c>
      <c r="F38" s="37" t="s">
        <v>1</v>
      </c>
      <c r="G38" s="42" t="str">
        <f t="shared" si="3"/>
        <v>ko</v>
      </c>
    </row>
    <row r="39" spans="1:7" s="13" customFormat="1" ht="12.75">
      <c r="A39" s="29">
        <v>2</v>
      </c>
      <c r="B39" s="30" t="s">
        <v>39</v>
      </c>
      <c r="C39" s="18">
        <v>139000</v>
      </c>
      <c r="D39" s="103"/>
      <c r="E39" s="12">
        <f>C39*D39</f>
        <v>0</v>
      </c>
      <c r="F39" s="37" t="s">
        <v>1</v>
      </c>
      <c r="G39" s="42" t="str">
        <f t="shared" si="3"/>
        <v>ko</v>
      </c>
    </row>
    <row r="40" spans="1:7" s="13" customFormat="1" ht="12.75">
      <c r="A40" s="29">
        <v>3</v>
      </c>
      <c r="B40" s="30" t="s">
        <v>108</v>
      </c>
      <c r="C40" s="18">
        <v>124000</v>
      </c>
      <c r="D40" s="103"/>
      <c r="E40" s="12">
        <f aca="true" t="shared" si="4" ref="E40:E48">C40*D40</f>
        <v>0</v>
      </c>
      <c r="F40" s="37" t="s">
        <v>1</v>
      </c>
      <c r="G40" s="42" t="str">
        <f t="shared" si="3"/>
        <v>ko</v>
      </c>
    </row>
    <row r="41" spans="1:7" s="13" customFormat="1" ht="12.75">
      <c r="A41" s="29">
        <v>4</v>
      </c>
      <c r="B41" s="30" t="s">
        <v>109</v>
      </c>
      <c r="C41" s="18">
        <v>124000</v>
      </c>
      <c r="D41" s="103"/>
      <c r="E41" s="12">
        <f t="shared" si="4"/>
        <v>0</v>
      </c>
      <c r="F41" s="37" t="s">
        <v>1</v>
      </c>
      <c r="G41" s="42" t="str">
        <f t="shared" si="3"/>
        <v>ko</v>
      </c>
    </row>
    <row r="42" spans="1:7" s="13" customFormat="1" ht="12.75">
      <c r="A42" s="29">
        <v>5</v>
      </c>
      <c r="B42" s="30" t="s">
        <v>77</v>
      </c>
      <c r="C42" s="18">
        <v>104000</v>
      </c>
      <c r="D42" s="103"/>
      <c r="E42" s="12">
        <f t="shared" si="4"/>
        <v>0</v>
      </c>
      <c r="F42" s="37" t="s">
        <v>1</v>
      </c>
      <c r="G42" s="42" t="str">
        <f t="shared" si="3"/>
        <v>ko</v>
      </c>
    </row>
    <row r="43" spans="1:7" s="13" customFormat="1" ht="12.75">
      <c r="A43" s="29" t="s">
        <v>16</v>
      </c>
      <c r="B43" s="30" t="s">
        <v>42</v>
      </c>
      <c r="C43" s="18">
        <v>104000</v>
      </c>
      <c r="D43" s="103"/>
      <c r="E43" s="12">
        <f>C43*D43</f>
        <v>0</v>
      </c>
      <c r="F43" s="37" t="s">
        <v>1</v>
      </c>
      <c r="G43" s="42" t="str">
        <f t="shared" si="3"/>
        <v>ko</v>
      </c>
    </row>
    <row r="44" spans="1:7" s="13" customFormat="1" ht="12.75">
      <c r="A44" s="29">
        <v>6</v>
      </c>
      <c r="B44" s="30" t="s">
        <v>40</v>
      </c>
      <c r="C44" s="18">
        <v>100000</v>
      </c>
      <c r="D44" s="103"/>
      <c r="E44" s="12">
        <f t="shared" si="4"/>
        <v>0</v>
      </c>
      <c r="F44" s="37" t="s">
        <v>1</v>
      </c>
      <c r="G44" s="42" t="str">
        <f t="shared" si="3"/>
        <v>ko</v>
      </c>
    </row>
    <row r="45" spans="1:7" s="13" customFormat="1" ht="12.75">
      <c r="A45" s="29" t="s">
        <v>14</v>
      </c>
      <c r="B45" s="30" t="s">
        <v>43</v>
      </c>
      <c r="C45" s="18">
        <v>100000</v>
      </c>
      <c r="D45" s="103"/>
      <c r="E45" s="12">
        <f t="shared" si="4"/>
        <v>0</v>
      </c>
      <c r="F45" s="37" t="s">
        <v>1</v>
      </c>
      <c r="G45" s="42" t="str">
        <f t="shared" si="3"/>
        <v>ko</v>
      </c>
    </row>
    <row r="46" spans="1:7" s="13" customFormat="1" ht="12.75">
      <c r="A46" s="29" t="s">
        <v>15</v>
      </c>
      <c r="B46" s="30" t="s">
        <v>44</v>
      </c>
      <c r="C46" s="18">
        <v>100000</v>
      </c>
      <c r="D46" s="103"/>
      <c r="E46" s="12">
        <f t="shared" si="4"/>
        <v>0</v>
      </c>
      <c r="F46" s="37" t="s">
        <v>1</v>
      </c>
      <c r="G46" s="42" t="str">
        <f t="shared" si="3"/>
        <v>ko</v>
      </c>
    </row>
    <row r="47" spans="1:7" s="13" customFormat="1" ht="12.75">
      <c r="A47" s="29">
        <v>7</v>
      </c>
      <c r="B47" s="30" t="s">
        <v>41</v>
      </c>
      <c r="C47" s="18">
        <v>97000</v>
      </c>
      <c r="D47" s="103"/>
      <c r="E47" s="12">
        <f>C47*D47</f>
        <v>0</v>
      </c>
      <c r="F47" s="37" t="s">
        <v>1</v>
      </c>
      <c r="G47" s="42" t="str">
        <f t="shared" si="3"/>
        <v>ko</v>
      </c>
    </row>
    <row r="48" spans="1:7" s="13" customFormat="1" ht="12.75">
      <c r="A48" s="29" t="s">
        <v>13</v>
      </c>
      <c r="B48" s="30" t="s">
        <v>45</v>
      </c>
      <c r="C48" s="18">
        <v>97000</v>
      </c>
      <c r="D48" s="103"/>
      <c r="E48" s="12">
        <f t="shared" si="4"/>
        <v>0</v>
      </c>
      <c r="F48" s="37" t="s">
        <v>1</v>
      </c>
      <c r="G48" s="42" t="str">
        <f t="shared" si="3"/>
        <v>ko</v>
      </c>
    </row>
    <row r="49" spans="1:7" s="17" customFormat="1" ht="15">
      <c r="A49" s="31" t="s">
        <v>5</v>
      </c>
      <c r="B49" s="31" t="s">
        <v>115</v>
      </c>
      <c r="C49" s="14" t="s">
        <v>4</v>
      </c>
      <c r="D49" s="15"/>
      <c r="E49" s="21" t="s">
        <v>2</v>
      </c>
      <c r="F49" s="31" t="s">
        <v>33</v>
      </c>
      <c r="G49" s="42" t="str">
        <f t="shared" si="3"/>
        <v>ok</v>
      </c>
    </row>
    <row r="50" spans="1:7" s="17" customFormat="1" ht="15">
      <c r="A50" s="29" t="s">
        <v>153</v>
      </c>
      <c r="B50" s="30" t="s">
        <v>155</v>
      </c>
      <c r="C50" s="18">
        <v>95000</v>
      </c>
      <c r="D50" s="102"/>
      <c r="E50" s="12">
        <f>C50*D50</f>
        <v>0</v>
      </c>
      <c r="F50" s="37" t="s">
        <v>1</v>
      </c>
      <c r="G50" s="42" t="str">
        <f t="shared" si="3"/>
        <v>ko</v>
      </c>
    </row>
    <row r="51" spans="1:7" s="13" customFormat="1" ht="12.75">
      <c r="A51" s="29">
        <v>21</v>
      </c>
      <c r="B51" s="30" t="s">
        <v>46</v>
      </c>
      <c r="C51" s="18">
        <v>82000</v>
      </c>
      <c r="D51" s="103"/>
      <c r="E51" s="12">
        <f>C51*D51</f>
        <v>0</v>
      </c>
      <c r="F51" s="37" t="s">
        <v>1</v>
      </c>
      <c r="G51" s="42" t="str">
        <f aca="true" t="shared" si="5" ref="G51:G71">IF(E51&gt;=1,"ok","ko")</f>
        <v>ko</v>
      </c>
    </row>
    <row r="52" spans="1:7" s="13" customFormat="1" ht="12.75">
      <c r="A52" s="29">
        <v>31</v>
      </c>
      <c r="B52" s="30" t="s">
        <v>47</v>
      </c>
      <c r="C52" s="18">
        <v>75000</v>
      </c>
      <c r="D52" s="103"/>
      <c r="E52" s="12">
        <f aca="true" t="shared" si="6" ref="E52:E61">C52*D52</f>
        <v>0</v>
      </c>
      <c r="F52" s="37" t="s">
        <v>1</v>
      </c>
      <c r="G52" s="42" t="str">
        <f t="shared" si="5"/>
        <v>ko</v>
      </c>
    </row>
    <row r="53" spans="1:7" s="13" customFormat="1" ht="12.75">
      <c r="A53" s="29">
        <v>41</v>
      </c>
      <c r="B53" s="30" t="s">
        <v>48</v>
      </c>
      <c r="C53" s="18">
        <v>74000</v>
      </c>
      <c r="D53" s="103"/>
      <c r="E53" s="12">
        <f t="shared" si="6"/>
        <v>0</v>
      </c>
      <c r="F53" s="37" t="s">
        <v>1</v>
      </c>
      <c r="G53" s="42" t="str">
        <f t="shared" si="5"/>
        <v>ko</v>
      </c>
    </row>
    <row r="54" spans="1:7" s="13" customFormat="1" ht="12.75">
      <c r="A54" s="29">
        <v>51</v>
      </c>
      <c r="B54" s="30" t="s">
        <v>49</v>
      </c>
      <c r="C54" s="18">
        <v>67000</v>
      </c>
      <c r="D54" s="103"/>
      <c r="E54" s="12">
        <f t="shared" si="6"/>
        <v>0</v>
      </c>
      <c r="F54" s="37" t="s">
        <v>1</v>
      </c>
      <c r="G54" s="42" t="str">
        <f t="shared" si="5"/>
        <v>ko</v>
      </c>
    </row>
    <row r="55" spans="1:7" s="13" customFormat="1" ht="12.75">
      <c r="A55" s="29" t="s">
        <v>12</v>
      </c>
      <c r="B55" s="30" t="s">
        <v>52</v>
      </c>
      <c r="C55" s="18">
        <v>67000</v>
      </c>
      <c r="D55" s="103"/>
      <c r="E55" s="12">
        <f>C55*D55</f>
        <v>0</v>
      </c>
      <c r="F55" s="37" t="s">
        <v>1</v>
      </c>
      <c r="G55" s="42" t="str">
        <f t="shared" si="5"/>
        <v>ko</v>
      </c>
    </row>
    <row r="56" spans="1:7" s="13" customFormat="1" ht="12.75">
      <c r="A56" s="29" t="s">
        <v>8</v>
      </c>
      <c r="B56" s="30" t="s">
        <v>53</v>
      </c>
      <c r="C56" s="18">
        <v>67000</v>
      </c>
      <c r="D56" s="103"/>
      <c r="E56" s="16">
        <f>C56*D56</f>
        <v>0</v>
      </c>
      <c r="F56" s="37" t="s">
        <v>1</v>
      </c>
      <c r="G56" s="42" t="str">
        <f t="shared" si="5"/>
        <v>ko</v>
      </c>
    </row>
    <row r="57" spans="1:7" s="13" customFormat="1" ht="12.75">
      <c r="A57" s="29" t="s">
        <v>11</v>
      </c>
      <c r="B57" s="30" t="s">
        <v>54</v>
      </c>
      <c r="C57" s="18">
        <v>67000</v>
      </c>
      <c r="D57" s="103"/>
      <c r="E57" s="12">
        <f>C57*D57</f>
        <v>0</v>
      </c>
      <c r="F57" s="37" t="s">
        <v>1</v>
      </c>
      <c r="G57" s="42" t="str">
        <f t="shared" si="5"/>
        <v>ko</v>
      </c>
    </row>
    <row r="58" spans="1:7" s="13" customFormat="1" ht="12.75">
      <c r="A58" s="29">
        <v>61</v>
      </c>
      <c r="B58" s="30" t="s">
        <v>50</v>
      </c>
      <c r="C58" s="18">
        <v>64000</v>
      </c>
      <c r="D58" s="103"/>
      <c r="E58" s="12">
        <f t="shared" si="6"/>
        <v>0</v>
      </c>
      <c r="F58" s="37" t="s">
        <v>1</v>
      </c>
      <c r="G58" s="42" t="str">
        <f t="shared" si="5"/>
        <v>ko</v>
      </c>
    </row>
    <row r="59" spans="1:7" s="13" customFormat="1" ht="12.75">
      <c r="A59" s="29">
        <v>71</v>
      </c>
      <c r="B59" s="30" t="s">
        <v>51</v>
      </c>
      <c r="C59" s="18">
        <v>64000</v>
      </c>
      <c r="D59" s="103"/>
      <c r="E59" s="12">
        <f t="shared" si="6"/>
        <v>0</v>
      </c>
      <c r="F59" s="37" t="s">
        <v>1</v>
      </c>
      <c r="G59" s="42" t="str">
        <f t="shared" si="5"/>
        <v>ko</v>
      </c>
    </row>
    <row r="60" spans="1:7" s="13" customFormat="1" ht="12.75">
      <c r="A60" s="32" t="s">
        <v>10</v>
      </c>
      <c r="B60" s="33" t="s">
        <v>55</v>
      </c>
      <c r="C60" s="18">
        <v>64000</v>
      </c>
      <c r="D60" s="104"/>
      <c r="E60" s="12">
        <f t="shared" si="6"/>
        <v>0</v>
      </c>
      <c r="F60" s="37" t="s">
        <v>1</v>
      </c>
      <c r="G60" s="42" t="str">
        <f t="shared" si="5"/>
        <v>ko</v>
      </c>
    </row>
    <row r="61" spans="1:7" s="13" customFormat="1" ht="12.75">
      <c r="A61" s="34" t="s">
        <v>9</v>
      </c>
      <c r="B61" s="35" t="s">
        <v>56</v>
      </c>
      <c r="C61" s="18">
        <v>64000</v>
      </c>
      <c r="D61" s="103"/>
      <c r="E61" s="12">
        <f t="shared" si="6"/>
        <v>0</v>
      </c>
      <c r="F61" s="37" t="s">
        <v>1</v>
      </c>
      <c r="G61" s="42" t="str">
        <f t="shared" si="5"/>
        <v>ko</v>
      </c>
    </row>
    <row r="62" spans="1:7" s="13" customFormat="1" ht="12.75">
      <c r="A62" s="31" t="s">
        <v>5</v>
      </c>
      <c r="B62" s="31" t="s">
        <v>116</v>
      </c>
      <c r="C62" s="14" t="s">
        <v>4</v>
      </c>
      <c r="D62" s="15"/>
      <c r="E62" s="21" t="s">
        <v>2</v>
      </c>
      <c r="F62" s="31" t="s">
        <v>33</v>
      </c>
      <c r="G62" s="42" t="str">
        <f t="shared" si="5"/>
        <v>ok</v>
      </c>
    </row>
    <row r="63" spans="1:7" s="13" customFormat="1" ht="12.75">
      <c r="A63" s="29">
        <v>40</v>
      </c>
      <c r="B63" s="30" t="s">
        <v>57</v>
      </c>
      <c r="C63" s="18">
        <v>69000</v>
      </c>
      <c r="D63" s="103"/>
      <c r="E63" s="12">
        <f>C63*D63</f>
        <v>0</v>
      </c>
      <c r="F63" s="37" t="s">
        <v>1</v>
      </c>
      <c r="G63" s="42" t="str">
        <f t="shared" si="5"/>
        <v>ko</v>
      </c>
    </row>
    <row r="64" spans="1:7" s="13" customFormat="1" ht="12.75">
      <c r="A64" s="32">
        <v>60</v>
      </c>
      <c r="B64" s="33" t="s">
        <v>58</v>
      </c>
      <c r="C64" s="18">
        <v>60000</v>
      </c>
      <c r="D64" s="103"/>
      <c r="E64" s="12">
        <f>C64*D64</f>
        <v>0</v>
      </c>
      <c r="F64" s="37" t="s">
        <v>1</v>
      </c>
      <c r="G64" s="42" t="str">
        <f t="shared" si="5"/>
        <v>ko</v>
      </c>
    </row>
    <row r="65" spans="1:7" s="13" customFormat="1" ht="12.75">
      <c r="A65" s="34" t="s">
        <v>82</v>
      </c>
      <c r="B65" s="35" t="s">
        <v>83</v>
      </c>
      <c r="C65" s="55">
        <v>67000</v>
      </c>
      <c r="D65" s="103"/>
      <c r="E65" s="12">
        <f>C65*D65</f>
        <v>0</v>
      </c>
      <c r="F65" s="37" t="s">
        <v>1</v>
      </c>
      <c r="G65" s="42" t="str">
        <f t="shared" si="5"/>
        <v>ko</v>
      </c>
    </row>
    <row r="66" spans="1:7" s="17" customFormat="1" ht="15">
      <c r="A66" s="31" t="s">
        <v>5</v>
      </c>
      <c r="B66" s="31" t="s">
        <v>112</v>
      </c>
      <c r="C66" s="14" t="s">
        <v>4</v>
      </c>
      <c r="D66" s="15"/>
      <c r="E66" s="21" t="s">
        <v>2</v>
      </c>
      <c r="F66" s="31" t="s">
        <v>33</v>
      </c>
      <c r="G66" s="42" t="str">
        <f t="shared" si="5"/>
        <v>ok</v>
      </c>
    </row>
    <row r="67" spans="1:7" s="13" customFormat="1" ht="12.75">
      <c r="A67" s="29" t="s">
        <v>6</v>
      </c>
      <c r="B67" s="30" t="s">
        <v>30</v>
      </c>
      <c r="C67" s="18">
        <v>75000</v>
      </c>
      <c r="D67" s="105"/>
      <c r="E67" s="12">
        <f>D67*C67</f>
        <v>0</v>
      </c>
      <c r="F67" s="37" t="s">
        <v>1</v>
      </c>
      <c r="G67" s="42" t="str">
        <f t="shared" si="5"/>
        <v>ko</v>
      </c>
    </row>
    <row r="68" spans="1:7" s="13" customFormat="1" ht="12.75">
      <c r="A68" s="29" t="s">
        <v>7</v>
      </c>
      <c r="B68" s="30" t="s">
        <v>31</v>
      </c>
      <c r="C68" s="18">
        <v>75000</v>
      </c>
      <c r="D68" s="105"/>
      <c r="E68" s="12">
        <f>D68*C68</f>
        <v>0</v>
      </c>
      <c r="F68" s="37" t="s">
        <v>1</v>
      </c>
      <c r="G68" s="42" t="str">
        <f t="shared" si="5"/>
        <v>ko</v>
      </c>
    </row>
    <row r="69" spans="1:7" s="13" customFormat="1" ht="12.75">
      <c r="A69" s="29" t="s">
        <v>61</v>
      </c>
      <c r="B69" s="30" t="s">
        <v>62</v>
      </c>
      <c r="C69" s="18">
        <v>75000</v>
      </c>
      <c r="D69" s="105"/>
      <c r="E69" s="12">
        <f>D69*C69</f>
        <v>0</v>
      </c>
      <c r="F69" s="37" t="s">
        <v>1</v>
      </c>
      <c r="G69" s="42" t="str">
        <f t="shared" si="5"/>
        <v>ko</v>
      </c>
    </row>
    <row r="70" spans="1:7" s="17" customFormat="1" ht="15">
      <c r="A70" s="31" t="s">
        <v>5</v>
      </c>
      <c r="B70" s="31" t="s">
        <v>111</v>
      </c>
      <c r="C70" s="14" t="s">
        <v>4</v>
      </c>
      <c r="D70" s="15"/>
      <c r="E70" s="21" t="s">
        <v>2</v>
      </c>
      <c r="F70" s="31" t="s">
        <v>33</v>
      </c>
      <c r="G70" s="42" t="str">
        <f t="shared" si="5"/>
        <v>ok</v>
      </c>
    </row>
    <row r="71" spans="1:7" s="13" customFormat="1" ht="12.75">
      <c r="A71" s="29">
        <v>811</v>
      </c>
      <c r="B71" s="30" t="s">
        <v>117</v>
      </c>
      <c r="C71" s="18">
        <v>87000</v>
      </c>
      <c r="D71" s="103"/>
      <c r="E71" s="12">
        <f>C71*D71</f>
        <v>0</v>
      </c>
      <c r="F71" s="37" t="s">
        <v>1</v>
      </c>
      <c r="G71" s="42" t="str">
        <f t="shared" si="5"/>
        <v>ko</v>
      </c>
    </row>
    <row r="72" spans="1:7" s="13" customFormat="1" ht="12.75">
      <c r="A72" s="29">
        <v>82</v>
      </c>
      <c r="B72" s="30" t="s">
        <v>118</v>
      </c>
      <c r="C72" s="18">
        <v>79000</v>
      </c>
      <c r="D72" s="103"/>
      <c r="E72" s="12">
        <f aca="true" t="shared" si="7" ref="E72:E83">C72*D72</f>
        <v>0</v>
      </c>
      <c r="F72" s="37" t="s">
        <v>1</v>
      </c>
      <c r="G72" s="42" t="str">
        <f aca="true" t="shared" si="8" ref="G72:G92">IF(E72&gt;=1,"ok","ko")</f>
        <v>ko</v>
      </c>
    </row>
    <row r="73" spans="1:7" s="13" customFormat="1" ht="12.75">
      <c r="A73" s="29">
        <v>83</v>
      </c>
      <c r="B73" s="30" t="s">
        <v>119</v>
      </c>
      <c r="C73" s="18">
        <v>79000</v>
      </c>
      <c r="D73" s="103"/>
      <c r="E73" s="12">
        <f t="shared" si="7"/>
        <v>0</v>
      </c>
      <c r="F73" s="37" t="s">
        <v>1</v>
      </c>
      <c r="G73" s="42" t="str">
        <f t="shared" si="8"/>
        <v>ko</v>
      </c>
    </row>
    <row r="74" spans="1:7" s="13" customFormat="1" ht="12.75">
      <c r="A74" s="29">
        <v>85</v>
      </c>
      <c r="B74" s="30" t="s">
        <v>120</v>
      </c>
      <c r="C74" s="18">
        <v>71000</v>
      </c>
      <c r="D74" s="103"/>
      <c r="E74" s="12">
        <f>C74*D74</f>
        <v>0</v>
      </c>
      <c r="F74" s="37" t="s">
        <v>1</v>
      </c>
      <c r="G74" s="42" t="str">
        <f t="shared" si="8"/>
        <v>ko</v>
      </c>
    </row>
    <row r="75" spans="1:7" s="13" customFormat="1" ht="12.75">
      <c r="A75" s="29">
        <v>86</v>
      </c>
      <c r="B75" s="30" t="s">
        <v>121</v>
      </c>
      <c r="C75" s="18">
        <v>71000</v>
      </c>
      <c r="D75" s="103"/>
      <c r="E75" s="12">
        <f t="shared" si="7"/>
        <v>0</v>
      </c>
      <c r="F75" s="37" t="s">
        <v>1</v>
      </c>
      <c r="G75" s="42" t="str">
        <f t="shared" si="8"/>
        <v>ko</v>
      </c>
    </row>
    <row r="76" spans="1:7" s="17" customFormat="1" ht="15">
      <c r="A76" s="31" t="s">
        <v>5</v>
      </c>
      <c r="B76" s="31" t="s">
        <v>110</v>
      </c>
      <c r="C76" s="14" t="s">
        <v>4</v>
      </c>
      <c r="D76" s="15"/>
      <c r="E76" s="21" t="s">
        <v>2</v>
      </c>
      <c r="F76" s="31" t="s">
        <v>33</v>
      </c>
      <c r="G76" s="42" t="str">
        <f t="shared" si="8"/>
        <v>ok</v>
      </c>
    </row>
    <row r="77" spans="1:7" s="13" customFormat="1" ht="12.75">
      <c r="A77" s="29">
        <v>98</v>
      </c>
      <c r="B77" s="30" t="s">
        <v>100</v>
      </c>
      <c r="C77" s="18">
        <v>68000</v>
      </c>
      <c r="D77" s="103"/>
      <c r="E77" s="12">
        <f t="shared" si="7"/>
        <v>0</v>
      </c>
      <c r="F77" s="37" t="s">
        <v>1</v>
      </c>
      <c r="G77" s="42" t="str">
        <f t="shared" si="8"/>
        <v>ko</v>
      </c>
    </row>
    <row r="78" spans="1:7" s="13" customFormat="1" ht="12.75">
      <c r="A78" s="29">
        <v>92</v>
      </c>
      <c r="B78" s="30" t="s">
        <v>98</v>
      </c>
      <c r="C78" s="18">
        <v>63000</v>
      </c>
      <c r="D78" s="103"/>
      <c r="E78" s="12">
        <f t="shared" si="7"/>
        <v>0</v>
      </c>
      <c r="F78" s="37" t="s">
        <v>1</v>
      </c>
      <c r="G78" s="42" t="str">
        <f t="shared" si="8"/>
        <v>ko</v>
      </c>
    </row>
    <row r="79" spans="1:7" s="13" customFormat="1" ht="12.75">
      <c r="A79" s="29">
        <v>93</v>
      </c>
      <c r="B79" s="30" t="s">
        <v>99</v>
      </c>
      <c r="C79" s="18">
        <v>63000</v>
      </c>
      <c r="D79" s="103"/>
      <c r="E79" s="12">
        <f t="shared" si="7"/>
        <v>0</v>
      </c>
      <c r="F79" s="37" t="s">
        <v>1</v>
      </c>
      <c r="G79" s="42" t="str">
        <f t="shared" si="8"/>
        <v>ko</v>
      </c>
    </row>
    <row r="80" spans="1:7" s="13" customFormat="1" ht="12.75">
      <c r="A80" s="29">
        <v>95</v>
      </c>
      <c r="B80" s="30" t="s">
        <v>101</v>
      </c>
      <c r="C80" s="20">
        <v>58000</v>
      </c>
      <c r="D80" s="103"/>
      <c r="E80" s="12">
        <f t="shared" si="7"/>
        <v>0</v>
      </c>
      <c r="F80" s="37" t="s">
        <v>1</v>
      </c>
      <c r="G80" s="42" t="str">
        <f t="shared" si="8"/>
        <v>ko</v>
      </c>
    </row>
    <row r="81" spans="1:7" s="13" customFormat="1" ht="12.75">
      <c r="A81" s="29">
        <v>96</v>
      </c>
      <c r="B81" s="30" t="s">
        <v>102</v>
      </c>
      <c r="C81" s="20">
        <v>58000</v>
      </c>
      <c r="D81" s="103"/>
      <c r="E81" s="12">
        <f t="shared" si="7"/>
        <v>0</v>
      </c>
      <c r="F81" s="37" t="s">
        <v>1</v>
      </c>
      <c r="G81" s="42" t="str">
        <f t="shared" si="8"/>
        <v>ko</v>
      </c>
    </row>
    <row r="82" spans="1:7" s="13" customFormat="1" ht="12.75">
      <c r="A82" s="32">
        <v>99</v>
      </c>
      <c r="B82" s="33" t="s">
        <v>103</v>
      </c>
      <c r="C82" s="20">
        <v>58000</v>
      </c>
      <c r="D82" s="104"/>
      <c r="E82" s="45">
        <f t="shared" si="7"/>
        <v>0</v>
      </c>
      <c r="F82" s="46" t="s">
        <v>1</v>
      </c>
      <c r="G82" s="42" t="str">
        <f t="shared" si="8"/>
        <v>ko</v>
      </c>
    </row>
    <row r="83" spans="1:7" s="13" customFormat="1" ht="12.75">
      <c r="A83" s="34">
        <v>90</v>
      </c>
      <c r="B83" s="35" t="s">
        <v>154</v>
      </c>
      <c r="C83" s="20">
        <v>58000</v>
      </c>
      <c r="D83" s="103"/>
      <c r="E83" s="45">
        <f t="shared" si="7"/>
        <v>0</v>
      </c>
      <c r="F83" s="46" t="s">
        <v>1</v>
      </c>
      <c r="G83" s="42" t="str">
        <f t="shared" si="8"/>
        <v>ko</v>
      </c>
    </row>
    <row r="84" spans="1:7" s="13" customFormat="1" ht="12.75">
      <c r="A84" s="31" t="s">
        <v>5</v>
      </c>
      <c r="B84" s="31" t="s">
        <v>63</v>
      </c>
      <c r="C84" s="14" t="s">
        <v>4</v>
      </c>
      <c r="D84" s="15"/>
      <c r="E84" s="21" t="s">
        <v>2</v>
      </c>
      <c r="F84" s="31" t="s">
        <v>33</v>
      </c>
      <c r="G84" s="42" t="str">
        <f t="shared" si="8"/>
        <v>ok</v>
      </c>
    </row>
    <row r="85" spans="1:7" s="13" customFormat="1" ht="12.75">
      <c r="A85" s="34" t="s">
        <v>36</v>
      </c>
      <c r="B85" s="35" t="s">
        <v>122</v>
      </c>
      <c r="C85" s="20">
        <v>45000</v>
      </c>
      <c r="D85" s="104"/>
      <c r="E85" s="12">
        <f>D85*C85</f>
        <v>0</v>
      </c>
      <c r="F85" s="37" t="s">
        <v>1</v>
      </c>
      <c r="G85" s="42" t="str">
        <f t="shared" si="8"/>
        <v>ko</v>
      </c>
    </row>
    <row r="86" spans="1:7" ht="12.75">
      <c r="A86" s="58"/>
      <c r="B86" s="59" t="s">
        <v>72</v>
      </c>
      <c r="C86" s="48" t="s">
        <v>64</v>
      </c>
      <c r="D86" s="106"/>
      <c r="E86" s="24">
        <f>SUM(E12:E26)</f>
        <v>0</v>
      </c>
      <c r="F86" s="36" t="s">
        <v>0</v>
      </c>
      <c r="G86" s="42" t="str">
        <f t="shared" si="8"/>
        <v>ko</v>
      </c>
    </row>
    <row r="87" spans="1:7" ht="12.75">
      <c r="A87" s="58"/>
      <c r="B87" s="59" t="s">
        <v>73</v>
      </c>
      <c r="C87" s="48" t="s">
        <v>65</v>
      </c>
      <c r="D87" s="106"/>
      <c r="E87" s="25">
        <f>SUM($E$29:$E$85)</f>
        <v>0</v>
      </c>
      <c r="F87" s="36" t="s">
        <v>0</v>
      </c>
      <c r="G87" s="42" t="str">
        <f t="shared" si="8"/>
        <v>ko</v>
      </c>
    </row>
    <row r="88" spans="1:7" ht="12.75">
      <c r="A88" s="58"/>
      <c r="B88" s="60" t="s">
        <v>76</v>
      </c>
      <c r="C88" s="49" t="s">
        <v>67</v>
      </c>
      <c r="D88" s="106"/>
      <c r="E88" s="11">
        <f>E86+E87</f>
        <v>0</v>
      </c>
      <c r="F88" s="36" t="s">
        <v>0</v>
      </c>
      <c r="G88" s="42" t="str">
        <f t="shared" si="8"/>
        <v>ko</v>
      </c>
    </row>
    <row r="89" spans="1:7" ht="12.75">
      <c r="A89" s="58"/>
      <c r="B89" s="59" t="s">
        <v>74</v>
      </c>
      <c r="C89" s="48" t="s">
        <v>66</v>
      </c>
      <c r="D89" s="107"/>
      <c r="E89" s="26">
        <f>E86*D89</f>
        <v>0</v>
      </c>
      <c r="F89" s="36" t="s">
        <v>0</v>
      </c>
      <c r="G89" s="42" t="str">
        <f t="shared" si="8"/>
        <v>ko</v>
      </c>
    </row>
    <row r="90" spans="1:7" ht="12.75">
      <c r="A90" s="58"/>
      <c r="B90" s="59" t="s">
        <v>75</v>
      </c>
      <c r="C90" s="48" t="s">
        <v>68</v>
      </c>
      <c r="D90" s="107"/>
      <c r="E90" s="26">
        <f>E87*D90</f>
        <v>0</v>
      </c>
      <c r="F90" s="38" t="s">
        <v>0</v>
      </c>
      <c r="G90" s="42" t="str">
        <f t="shared" si="8"/>
        <v>ko</v>
      </c>
    </row>
    <row r="91" spans="1:7" ht="12.75">
      <c r="A91" s="58"/>
      <c r="B91" s="60" t="s">
        <v>59</v>
      </c>
      <c r="C91" s="36" t="s">
        <v>69</v>
      </c>
      <c r="D91" s="108"/>
      <c r="E91" s="22">
        <f>E89+E90</f>
        <v>0</v>
      </c>
      <c r="F91" s="36" t="s">
        <v>0</v>
      </c>
      <c r="G91" s="42" t="str">
        <f t="shared" si="8"/>
        <v>ko</v>
      </c>
    </row>
    <row r="92" spans="1:7" ht="12.75">
      <c r="A92" s="61"/>
      <c r="B92" s="62" t="s">
        <v>71</v>
      </c>
      <c r="C92" s="50" t="s">
        <v>70</v>
      </c>
      <c r="D92" s="108"/>
      <c r="E92" s="27">
        <f>E88-E91</f>
        <v>0</v>
      </c>
      <c r="F92" s="39" t="s">
        <v>0</v>
      </c>
      <c r="G92" s="42" t="str">
        <f t="shared" si="8"/>
        <v>ko</v>
      </c>
    </row>
    <row r="93" ht="12.75">
      <c r="C93" s="23"/>
    </row>
    <row r="94" spans="1:6" ht="13.5">
      <c r="A94" s="28" t="s">
        <v>78</v>
      </c>
      <c r="B94" s="137"/>
      <c r="C94" s="137"/>
      <c r="D94" s="137"/>
      <c r="E94" s="137"/>
      <c r="F94" s="137"/>
    </row>
    <row r="95" spans="2:6" ht="12.75">
      <c r="B95" s="137"/>
      <c r="C95" s="137"/>
      <c r="D95" s="137"/>
      <c r="E95" s="137"/>
      <c r="F95" s="137"/>
    </row>
    <row r="96" spans="2:6" ht="12.75">
      <c r="B96" s="137"/>
      <c r="C96" s="137"/>
      <c r="D96" s="137"/>
      <c r="E96" s="137"/>
      <c r="F96" s="137"/>
    </row>
    <row r="97" spans="2:6" ht="12.75">
      <c r="B97" s="137"/>
      <c r="C97" s="137"/>
      <c r="D97" s="137"/>
      <c r="E97" s="137"/>
      <c r="F97" s="137"/>
    </row>
    <row r="98" spans="2:6" ht="12.75">
      <c r="B98" s="137"/>
      <c r="C98" s="137"/>
      <c r="D98" s="137"/>
      <c r="E98" s="137"/>
      <c r="F98" s="137"/>
    </row>
    <row r="99" spans="2:6" ht="12.75">
      <c r="B99" s="137"/>
      <c r="C99" s="137"/>
      <c r="D99" s="137"/>
      <c r="E99" s="137"/>
      <c r="F99" s="137"/>
    </row>
    <row r="100" spans="2:6" ht="12.75">
      <c r="B100" s="137"/>
      <c r="C100" s="137"/>
      <c r="D100" s="137"/>
      <c r="E100" s="137"/>
      <c r="F100" s="137"/>
    </row>
    <row r="101" spans="1:8" s="40" customFormat="1" ht="15.75">
      <c r="A101" s="138"/>
      <c r="B101" s="138"/>
      <c r="D101" s="138"/>
      <c r="E101" s="138"/>
      <c r="F101" s="138"/>
      <c r="G101" s="44"/>
      <c r="H101" s="41"/>
    </row>
    <row r="102" spans="2:6" ht="12.75">
      <c r="B102" s="137"/>
      <c r="C102" s="137"/>
      <c r="D102" s="137"/>
      <c r="E102" s="137"/>
      <c r="F102" s="137"/>
    </row>
    <row r="103" spans="2:6" ht="12.75">
      <c r="B103" s="137"/>
      <c r="C103" s="137"/>
      <c r="D103" s="137"/>
      <c r="E103" s="137"/>
      <c r="F103" s="137"/>
    </row>
    <row r="104" spans="2:6" ht="12.75">
      <c r="B104" s="137"/>
      <c r="C104" s="137"/>
      <c r="D104" s="137"/>
      <c r="E104" s="137"/>
      <c r="F104" s="137"/>
    </row>
    <row r="105" spans="2:6" ht="12.75">
      <c r="B105" s="137"/>
      <c r="C105" s="137"/>
      <c r="D105" s="137"/>
      <c r="E105" s="137"/>
      <c r="F105" s="137"/>
    </row>
    <row r="106" spans="2:6" ht="12.75">
      <c r="B106" s="137"/>
      <c r="C106" s="137"/>
      <c r="D106" s="137"/>
      <c r="E106" s="137"/>
      <c r="F106" s="137"/>
    </row>
    <row r="107" spans="2:6" ht="12.75">
      <c r="B107" s="137"/>
      <c r="C107" s="137"/>
      <c r="D107" s="137"/>
      <c r="E107" s="137"/>
      <c r="F107" s="137"/>
    </row>
    <row r="108" spans="2:6" ht="12.75">
      <c r="B108" s="137"/>
      <c r="C108" s="137"/>
      <c r="D108" s="137"/>
      <c r="E108" s="137"/>
      <c r="F108" s="137"/>
    </row>
    <row r="109" spans="2:6" ht="12.75">
      <c r="B109" s="137"/>
      <c r="C109" s="137"/>
      <c r="D109" s="137"/>
      <c r="E109" s="137"/>
      <c r="F109" s="137"/>
    </row>
    <row r="110" spans="2:6" ht="12.75">
      <c r="B110" s="137"/>
      <c r="C110" s="137"/>
      <c r="D110" s="137"/>
      <c r="E110" s="137"/>
      <c r="F110" s="137"/>
    </row>
    <row r="111" spans="2:6" ht="12.75">
      <c r="B111" s="137"/>
      <c r="C111" s="137"/>
      <c r="D111" s="137"/>
      <c r="E111" s="137"/>
      <c r="F111" s="137"/>
    </row>
    <row r="112" spans="2:6" ht="12.75">
      <c r="B112" s="137"/>
      <c r="C112" s="137"/>
      <c r="D112" s="137"/>
      <c r="E112" s="137"/>
      <c r="F112" s="137"/>
    </row>
    <row r="113" spans="2:6" ht="12.75">
      <c r="B113" s="137"/>
      <c r="C113" s="137"/>
      <c r="D113" s="137"/>
      <c r="E113" s="137"/>
      <c r="F113" s="137"/>
    </row>
    <row r="114" spans="2:6" ht="12.75">
      <c r="B114" s="137"/>
      <c r="C114" s="137"/>
      <c r="D114" s="137"/>
      <c r="E114" s="137"/>
      <c r="F114" s="137"/>
    </row>
    <row r="115" spans="2:6" ht="12.75">
      <c r="B115" s="137"/>
      <c r="C115" s="137"/>
      <c r="D115" s="137"/>
      <c r="E115" s="137"/>
      <c r="F115" s="137"/>
    </row>
    <row r="116" spans="2:6" ht="12.75">
      <c r="B116" s="137"/>
      <c r="C116" s="137"/>
      <c r="D116" s="137"/>
      <c r="E116" s="137"/>
      <c r="F116" s="137"/>
    </row>
    <row r="117" spans="2:6" ht="12.75">
      <c r="B117" s="137"/>
      <c r="C117" s="137"/>
      <c r="D117" s="137"/>
      <c r="E117" s="137"/>
      <c r="F117" s="137"/>
    </row>
  </sheetData>
  <sheetProtection password="B118" sheet="1" formatCells="0" formatColumns="0" formatRows="0" insertColumns="0" insertRows="0" insertHyperlinks="0" deleteColumns="0" deleteRows="0" sort="0" autoFilter="0" pivotTables="0"/>
  <autoFilter ref="G11:G92"/>
  <mergeCells count="34">
    <mergeCell ref="B113:F113"/>
    <mergeCell ref="B114:F114"/>
    <mergeCell ref="B115:F115"/>
    <mergeCell ref="B116:F116"/>
    <mergeCell ref="B117:F117"/>
    <mergeCell ref="B107:F107"/>
    <mergeCell ref="B108:F108"/>
    <mergeCell ref="B109:F109"/>
    <mergeCell ref="B110:F110"/>
    <mergeCell ref="B111:F111"/>
    <mergeCell ref="B112:F112"/>
    <mergeCell ref="B100:F100"/>
    <mergeCell ref="B102:F102"/>
    <mergeCell ref="B103:F103"/>
    <mergeCell ref="B104:F104"/>
    <mergeCell ref="B105:F105"/>
    <mergeCell ref="B106:F106"/>
    <mergeCell ref="A101:B101"/>
    <mergeCell ref="D101:F101"/>
    <mergeCell ref="B94:F94"/>
    <mergeCell ref="B95:F95"/>
    <mergeCell ref="B96:F96"/>
    <mergeCell ref="B97:F97"/>
    <mergeCell ref="B98:F98"/>
    <mergeCell ref="B99:F99"/>
    <mergeCell ref="A1:F1"/>
    <mergeCell ref="D5:F5"/>
    <mergeCell ref="A2:F2"/>
    <mergeCell ref="A9:F10"/>
    <mergeCell ref="B4:F4"/>
    <mergeCell ref="D7:F7"/>
    <mergeCell ref="D6:F6"/>
    <mergeCell ref="A3:F3"/>
    <mergeCell ref="D8:F8"/>
  </mergeCells>
  <printOptions/>
  <pageMargins left="0.7874015748031497" right="0.15748031496062992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2023-08-07T05:01:28Z</cp:lastPrinted>
  <dcterms:created xsi:type="dcterms:W3CDTF">2015-08-01T04:12:46Z</dcterms:created>
  <dcterms:modified xsi:type="dcterms:W3CDTF">2023-08-07T08:40:12Z</dcterms:modified>
  <cp:category/>
  <cp:version/>
  <cp:contentType/>
  <cp:contentStatus/>
</cp:coreProperties>
</file>